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مهرماه\"/>
    </mc:Choice>
  </mc:AlternateContent>
  <xr:revisionPtr revIDLastSave="0" documentId="13_ncr:1_{AA2F384A-C13C-4EA4-A7E6-077F2380873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مشتقه'!$A$1:$Z$32</definedName>
    <definedName name="_xlnm.Print_Area" localSheetId="4">درآمد!$A$1:$K$26</definedName>
    <definedName name="_xlnm.Print_Area" localSheetId="6">'درآمد سپرده بانکی'!$A$1:$K$10</definedName>
    <definedName name="_xlnm.Print_Area" localSheetId="5">'درآمد سرمایه گذاری در سهام'!$A$1:$X$29</definedName>
    <definedName name="_xlnm.Print_Area" localSheetId="10">'درآمد ناشی از تغییر قیمت اوراق'!$A$1:$R$21</definedName>
    <definedName name="_xlnm.Print_Area" localSheetId="9">'درآمد ناشی از فروش'!$A$1:$R$12</definedName>
    <definedName name="_xlnm.Print_Area" localSheetId="7">'سایر درآمدها'!$A$1:$G$14</definedName>
    <definedName name="_xlnm.Print_Area" localSheetId="3">سپرده!$A$1:$M$11</definedName>
    <definedName name="_xlnm.Print_Area" localSheetId="8">'سود سپرده بانکی'!$A$1:$N$11</definedName>
    <definedName name="_xlnm.Print_Area" localSheetId="1">سهام!$A$1:$AA$25</definedName>
    <definedName name="_xlnm.Print_Area" localSheetId="0">'صورت وضعیت'!$A$1:$C$6</definedName>
  </definedNames>
  <calcPr calcId="191029"/>
</workbook>
</file>

<file path=xl/calcChain.xml><?xml version="1.0" encoding="utf-8"?>
<calcChain xmlns="http://schemas.openxmlformats.org/spreadsheetml/2006/main">
  <c r="U11" i="9" l="1"/>
  <c r="U12" i="9"/>
  <c r="U13" i="9"/>
  <c r="U14" i="9"/>
  <c r="U15" i="9"/>
  <c r="U16" i="9"/>
  <c r="U17" i="9"/>
  <c r="U18" i="9"/>
  <c r="U19" i="9"/>
  <c r="U20" i="9"/>
  <c r="U21" i="9"/>
  <c r="U22" i="9"/>
  <c r="U10" i="9"/>
  <c r="J9" i="9"/>
  <c r="U9" i="9"/>
  <c r="L9" i="7"/>
  <c r="L8" i="7"/>
  <c r="L10" i="7" s="1"/>
  <c r="N21" i="21"/>
  <c r="P21" i="21"/>
  <c r="L21" i="21"/>
  <c r="J21" i="21"/>
  <c r="H21" i="21"/>
  <c r="F21" i="21"/>
  <c r="D21" i="21"/>
  <c r="B21" i="21"/>
  <c r="M10" i="19"/>
  <c r="Q10" i="19"/>
  <c r="O10" i="19"/>
  <c r="K10" i="19"/>
  <c r="I10" i="19"/>
  <c r="G10" i="19"/>
  <c r="E10" i="19"/>
  <c r="M10" i="18"/>
  <c r="I10" i="18"/>
  <c r="G10" i="18"/>
  <c r="C10" i="18"/>
  <c r="F10" i="8"/>
  <c r="F9" i="8"/>
  <c r="H10" i="13"/>
  <c r="D10" i="13"/>
  <c r="H23" i="9"/>
  <c r="W23" i="9"/>
  <c r="S23" i="9"/>
  <c r="P23" i="9"/>
  <c r="Q23" i="9" s="1"/>
  <c r="L23" i="9"/>
  <c r="J23" i="9"/>
  <c r="F23" i="9"/>
  <c r="U23" i="9" l="1"/>
  <c r="F8" i="8" s="1"/>
  <c r="F11" i="8" s="1"/>
  <c r="F13" i="8" s="1"/>
  <c r="D10" i="7"/>
  <c r="F10" i="7"/>
  <c r="H10" i="7"/>
  <c r="J10" i="7"/>
  <c r="Z23" i="2"/>
  <c r="X23" i="2"/>
  <c r="V23" i="2"/>
  <c r="T23" i="2"/>
  <c r="R23" i="2"/>
  <c r="P23" i="2"/>
  <c r="N23" i="2"/>
  <c r="L23" i="2"/>
  <c r="J23" i="2"/>
  <c r="H23" i="2"/>
  <c r="F23" i="2"/>
  <c r="C23" i="2"/>
  <c r="D23" i="2" s="1"/>
</calcChain>
</file>

<file path=xl/sharedStrings.xml><?xml version="1.0" encoding="utf-8"?>
<sst xmlns="http://schemas.openxmlformats.org/spreadsheetml/2006/main" count="330" uniqueCount="94">
  <si>
    <t>صندوق سرمایه گذاری در اوراق بهادار مبتنی بر طلای دماوند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</si>
  <si>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</si>
  <si>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</si>
  <si>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</si>
  <si>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</si>
  <si>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</si>
  <si>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</si>
  <si>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</si>
  <si>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</si>
  <si>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</si>
  <si>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</si>
  <si>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</si>
  <si>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</si>
  <si>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</si>
  <si>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</si>
  <si>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</si>
  <si>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</si>
  <si>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</si>
  <si>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</si>
  <si>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</si>
  <si>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</si>
  <si>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</si>
  <si>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</si>
  <si>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</si>
  <si>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</si>
  <si>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</si>
  <si>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</si>
  <si>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</si>
  <si>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</si>
  <si>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</si>
  <si>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</si>
  <si>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سکه طلا CD1GOC0001</t>
  </si>
  <si>
    <t>شمش طلا CD1GOB0001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</si>
  <si>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</si>
  <si>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</si>
  <si>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</si>
  <si>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</si>
  <si>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</si>
  <si>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</si>
  <si>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</si>
  <si>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</si>
  <si>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</si>
  <si>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</si>
  <si>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</si>
  <si>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</si>
  <si>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</si>
  <si>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</si>
  <si>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</si>
  <si>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</si>
  <si>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</si>
  <si>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</si>
  <si>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</si>
  <si>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</si>
  <si>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</si>
  <si>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</si>
  <si>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</si>
  <si>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</si>
  <si>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</si>
  <si>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</si>
  <si>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</si>
  <si>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</si>
  <si>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</si>
  <si>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</si>
  <si>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</si>
  <si>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</si>
  <si>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</si>
  <si>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</si>
  <si>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</si>
  <si>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</si>
  <si>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</si>
  <si>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</si>
  <si>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</si>
  <si>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</si>
  <si>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</si>
  <si>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</si>
  <si>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</si>
  <si>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</si>
  <si>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</si>
  <si>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</si>
  <si>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</si>
  <si>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</si>
  <si>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</si>
  <si>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</si>
  <si>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</si>
  <si>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</si>
  <si>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</si>
  <si>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</si>
  <si>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</si>
  <si>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</si>
  <si>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پاسارگاد  </t>
  </si>
  <si>
    <t xml:space="preserve">سپرده کوتاه مدت بانک ملت </t>
  </si>
  <si>
    <t>=-2-2</t>
  </si>
  <si>
    <t xml:space="preserve">سپرده کوتاه مدت بانک پاسارگاد </t>
  </si>
  <si>
    <t>مغایرت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</si>
</sst>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shrinkToFit="1"/>
    </xf>
    <xf numFmtId="0" fontId="5" fillId="0" borderId="0" xfId="0" applyFont="1" applyAlignment="1">
      <alignment horizontal="right" vertical="top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10" fontId="5" fillId="0" borderId="0" xfId="1" applyNumberFormat="1" applyFont="1" applyFill="1" applyBorder="1" applyAlignment="1">
      <alignment horizontal="center" vertical="top"/>
    </xf>
    <xf numFmtId="10" fontId="5" fillId="0" borderId="7" xfId="1" applyNumberFormat="1" applyFont="1" applyBorder="1" applyAlignment="1">
      <alignment horizontal="center" vertical="top"/>
    </xf>
    <xf numFmtId="164" fontId="0" fillId="0" borderId="0" xfId="2" applyNumberFormat="1" applyFont="1" applyAlignment="1">
      <alignment horizontal="left"/>
    </xf>
    <xf numFmtId="0" fontId="6" fillId="0" borderId="0" xfId="0" applyFont="1" applyAlignment="1">
      <alignment horizontal="left"/>
    </xf>
    <xf numFmtId="37" fontId="5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A46" sqref="A4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9" t="s">
        <v>0</v>
      </c>
      <c r="B1" s="49"/>
      <c r="C1" s="49"/>
    </row>
    <row r="2" spans="1:3" ht="21.75" customHeight="1" x14ac:dyDescent="0.2">
      <c r="A2" s="49" t="s">
        <v>1</v>
      </c>
      <c r="B2" s="49"/>
      <c r="C2" s="49"/>
    </row>
    <row r="3" spans="1:3" ht="21.75" customHeight="1" x14ac:dyDescent="0.2">
      <c r="A3" s="49" t="s">
        <v>2</v>
      </c>
      <c r="B3" s="49"/>
      <c r="C3" s="49"/>
    </row>
    <row r="4" spans="1:3" ht="7.35" customHeight="1" x14ac:dyDescent="0.2"/>
    <row r="5" spans="1:3" ht="123.6" customHeight="1" x14ac:dyDescent="0.2">
      <c r="B5" s="50"/>
    </row>
    <row r="6" spans="1:3" ht="123.6" customHeight="1" x14ac:dyDescent="0.2">
      <c r="B6" s="5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6"/>
  <sheetViews>
    <sheetView rightToLeft="1" view="pageBreakPreview" zoomScale="106" zoomScaleNormal="100" zoomScaleSheetLayoutView="106" workbookViewId="0">
      <selection activeCell="O10" sqref="M10:O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5703125" bestFit="1" customWidth="1"/>
    <col min="6" max="6" width="1.28515625" customWidth="1"/>
    <col min="7" max="7" width="22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20.140625" customWidth="1"/>
    <col min="14" max="14" width="1.28515625" customWidth="1"/>
    <col min="15" max="15" width="19.140625" bestFit="1" customWidth="1"/>
    <col min="16" max="16" width="1.28515625" hidden="1" customWidth="1"/>
    <col min="17" max="17" width="22" bestFit="1" customWidth="1"/>
    <col min="18" max="18" width="0.28515625" customWidth="1"/>
  </cols>
  <sheetData>
    <row r="1" spans="1:1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5.5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4.45" customHeight="1" x14ac:dyDescent="0.2"/>
    <row r="5" spans="1:17" ht="14.45" customHeight="1" x14ac:dyDescent="0.2">
      <c r="A5" s="57" t="s">
        <v>83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14.45" customHeight="1" x14ac:dyDescent="0.2">
      <c r="A6" s="55" t="s">
        <v>55</v>
      </c>
      <c r="C6" s="55" t="s">
        <v>67</v>
      </c>
      <c r="D6" s="55"/>
      <c r="E6" s="55"/>
      <c r="F6" s="55"/>
      <c r="G6" s="55"/>
      <c r="H6" s="55"/>
      <c r="I6" s="55"/>
      <c r="K6" s="55" t="s">
        <v>68</v>
      </c>
      <c r="L6" s="55"/>
      <c r="M6" s="55"/>
      <c r="N6" s="55"/>
      <c r="O6" s="55"/>
      <c r="P6" s="55"/>
      <c r="Q6" s="55"/>
    </row>
    <row r="7" spans="1:17" ht="29.1" customHeight="1" x14ac:dyDescent="0.2">
      <c r="A7" s="55"/>
      <c r="C7" s="11" t="s">
        <v>13</v>
      </c>
      <c r="D7" s="27"/>
      <c r="E7" s="11" t="s">
        <v>84</v>
      </c>
      <c r="F7" s="27"/>
      <c r="G7" s="11" t="s">
        <v>85</v>
      </c>
      <c r="H7" s="27"/>
      <c r="I7" s="11" t="s">
        <v>86</v>
      </c>
      <c r="J7" s="14"/>
      <c r="K7" s="11" t="s">
        <v>13</v>
      </c>
      <c r="L7" s="27"/>
      <c r="M7" s="11" t="s">
        <v>84</v>
      </c>
      <c r="N7" s="27"/>
      <c r="O7" s="11" t="s">
        <v>85</v>
      </c>
      <c r="P7" s="27"/>
      <c r="Q7" s="11" t="s">
        <v>86</v>
      </c>
    </row>
    <row r="8" spans="1:17" ht="21.75" customHeight="1" x14ac:dyDescent="0.2">
      <c r="A8" s="5" t="s">
        <v>32</v>
      </c>
      <c r="C8" s="13">
        <v>76150</v>
      </c>
      <c r="D8" s="14"/>
      <c r="E8" s="13">
        <v>1067709420656</v>
      </c>
      <c r="F8" s="14"/>
      <c r="G8" s="13">
        <v>-950329806481</v>
      </c>
      <c r="H8" s="14"/>
      <c r="I8" s="13">
        <v>117379614175</v>
      </c>
      <c r="J8" s="14"/>
      <c r="K8" s="13">
        <v>76150</v>
      </c>
      <c r="L8" s="14"/>
      <c r="M8" s="44">
        <v>1067709420656</v>
      </c>
      <c r="N8" s="45"/>
      <c r="O8" s="44">
        <v>-950329806481</v>
      </c>
      <c r="P8" s="45"/>
      <c r="Q8" s="44">
        <v>117379614175</v>
      </c>
    </row>
    <row r="9" spans="1:17" ht="21.75" customHeight="1" x14ac:dyDescent="0.2">
      <c r="A9" s="7" t="s">
        <v>31</v>
      </c>
      <c r="C9" s="18">
        <v>400</v>
      </c>
      <c r="D9" s="14"/>
      <c r="E9" s="18">
        <v>453751209824</v>
      </c>
      <c r="F9" s="14"/>
      <c r="G9" s="18">
        <v>-403592662799</v>
      </c>
      <c r="H9" s="14"/>
      <c r="I9" s="18">
        <v>50158547025</v>
      </c>
      <c r="J9" s="14"/>
      <c r="K9" s="18">
        <v>400</v>
      </c>
      <c r="L9" s="14"/>
      <c r="M9" s="46">
        <v>453751209824</v>
      </c>
      <c r="N9" s="45"/>
      <c r="O9" s="46">
        <v>-403592662799</v>
      </c>
      <c r="P9" s="45"/>
      <c r="Q9" s="46">
        <v>50158547025</v>
      </c>
    </row>
    <row r="10" spans="1:17" ht="21.75" customHeight="1" thickBot="1" x14ac:dyDescent="0.25">
      <c r="A10" s="9" t="s">
        <v>33</v>
      </c>
      <c r="C10" s="21">
        <v>76550</v>
      </c>
      <c r="D10" s="14"/>
      <c r="E10" s="21">
        <f>SUM(E8:E9)</f>
        <v>1521460630480</v>
      </c>
      <c r="F10" s="14"/>
      <c r="G10" s="21">
        <f>SUM(G8:G9)</f>
        <v>-1353922469280</v>
      </c>
      <c r="H10" s="14"/>
      <c r="I10" s="21">
        <f>SUM(I8:I9)</f>
        <v>167538161200</v>
      </c>
      <c r="J10" s="14"/>
      <c r="K10" s="21">
        <f>SUM(K8:K9)</f>
        <v>76550</v>
      </c>
      <c r="L10" s="14"/>
      <c r="M10" s="47">
        <f>SUM(M8:M9)</f>
        <v>1521460630480</v>
      </c>
      <c r="N10" s="45"/>
      <c r="O10" s="47">
        <f>SUM(O8:O9)</f>
        <v>-1353922469280</v>
      </c>
      <c r="P10" s="45"/>
      <c r="Q10" s="47">
        <f>SUM(Q8:Q9)</f>
        <v>167538161200</v>
      </c>
    </row>
    <row r="11" spans="1:17" ht="13.5" thickTop="1" x14ac:dyDescent="0.2"/>
    <row r="13" spans="1:17" x14ac:dyDescent="0.2">
      <c r="Q13" s="12"/>
    </row>
    <row r="16" spans="1:17" x14ac:dyDescent="0.2">
      <c r="Q16" s="1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3"/>
  <sheetViews>
    <sheetView rightToLeft="1" view="pageBreakPreview" zoomScaleNormal="100" zoomScaleSheetLayoutView="100" workbookViewId="0">
      <selection activeCell="M10" sqref="M10"/>
    </sheetView>
  </sheetViews>
  <sheetFormatPr defaultRowHeight="12.75" x14ac:dyDescent="0.2"/>
  <cols>
    <col min="1" max="1" width="78.85546875" customWidth="1"/>
    <col min="2" max="2" width="10.42578125" customWidth="1"/>
    <col min="3" max="3" width="1.28515625" customWidth="1"/>
    <col min="4" max="4" width="21.28515625" customWidth="1"/>
    <col min="5" max="5" width="1.28515625" customWidth="1"/>
    <col min="6" max="6" width="20.42578125" customWidth="1"/>
    <col min="7" max="7" width="1.28515625" customWidth="1"/>
    <col min="8" max="8" width="18.85546875" customWidth="1"/>
    <col min="9" max="9" width="1" customWidth="1"/>
    <col min="10" max="10" width="10.42578125" customWidth="1"/>
    <col min="11" max="11" width="1.28515625" customWidth="1"/>
    <col min="12" max="12" width="20.28515625" customWidth="1"/>
    <col min="13" max="13" width="1.28515625" customWidth="1"/>
    <col min="14" max="14" width="20.42578125" bestFit="1" customWidth="1"/>
    <col min="15" max="15" width="1.28515625" customWidth="1"/>
    <col min="16" max="16" width="18.85546875" customWidth="1"/>
    <col min="17" max="17" width="1.28515625" customWidth="1"/>
    <col min="18" max="18" width="0.28515625" customWidth="1"/>
    <col min="20" max="20" width="14.140625" bestFit="1" customWidth="1"/>
  </cols>
  <sheetData>
    <row r="1" spans="1:20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0" ht="25.5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0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0" ht="14.45" customHeight="1" x14ac:dyDescent="0.2"/>
    <row r="5" spans="1:20" ht="14.45" customHeight="1" x14ac:dyDescent="0.2">
      <c r="A5" s="57" t="s">
        <v>87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0" ht="21" customHeight="1" x14ac:dyDescent="0.2">
      <c r="A6" s="55" t="s">
        <v>55</v>
      </c>
      <c r="B6" s="55" t="s">
        <v>67</v>
      </c>
      <c r="C6" s="55"/>
      <c r="D6" s="55"/>
      <c r="E6" s="55"/>
      <c r="F6" s="55"/>
      <c r="G6" s="55"/>
      <c r="H6" s="55"/>
      <c r="J6" s="55" t="s">
        <v>68</v>
      </c>
      <c r="K6" s="55"/>
      <c r="L6" s="55"/>
      <c r="M6" s="55"/>
      <c r="N6" s="55"/>
      <c r="O6" s="55"/>
      <c r="P6" s="55"/>
      <c r="Q6" s="55"/>
    </row>
    <row r="7" spans="1:20" ht="36" customHeight="1" x14ac:dyDescent="0.2">
      <c r="A7" s="55"/>
      <c r="B7" s="11" t="s">
        <v>13</v>
      </c>
      <c r="C7" s="3"/>
      <c r="D7" s="11" t="s">
        <v>15</v>
      </c>
      <c r="E7" s="3"/>
      <c r="F7" s="11" t="s">
        <v>85</v>
      </c>
      <c r="G7" s="3"/>
      <c r="H7" s="11" t="s">
        <v>88</v>
      </c>
      <c r="J7" s="11" t="s">
        <v>13</v>
      </c>
      <c r="K7" s="3"/>
      <c r="L7" s="11" t="s">
        <v>15</v>
      </c>
      <c r="M7" s="3"/>
      <c r="N7" s="11" t="s">
        <v>85</v>
      </c>
      <c r="O7" s="3"/>
      <c r="P7" s="66" t="s">
        <v>88</v>
      </c>
      <c r="Q7" s="66"/>
    </row>
    <row r="8" spans="1:20" ht="21.75" customHeight="1" x14ac:dyDescent="0.2">
      <c r="A8" s="5" t="s">
        <v>32</v>
      </c>
      <c r="B8" s="13">
        <v>1095000</v>
      </c>
      <c r="C8" s="14"/>
      <c r="D8" s="13">
        <v>15402445200000</v>
      </c>
      <c r="E8" s="14"/>
      <c r="F8" s="13">
        <v>-13732704504913</v>
      </c>
      <c r="G8" s="14"/>
      <c r="H8" s="13">
        <v>1669740695087</v>
      </c>
      <c r="I8" s="14"/>
      <c r="J8" s="13">
        <v>1095000</v>
      </c>
      <c r="K8" s="14"/>
      <c r="L8" s="44">
        <v>15402445200000</v>
      </c>
      <c r="M8" s="45"/>
      <c r="N8" s="44">
        <v>-13732704504913</v>
      </c>
      <c r="O8" s="45"/>
      <c r="P8" s="65">
        <v>1669740695087</v>
      </c>
      <c r="Q8" s="65"/>
      <c r="T8" s="12"/>
    </row>
    <row r="9" spans="1:20" ht="21.75" customHeight="1" x14ac:dyDescent="0.2">
      <c r="A9" s="6" t="s">
        <v>19</v>
      </c>
      <c r="B9" s="16">
        <v>3012</v>
      </c>
      <c r="C9" s="14"/>
      <c r="D9" s="16">
        <v>12635219520</v>
      </c>
      <c r="E9" s="14"/>
      <c r="F9" s="16">
        <v>-9574427359</v>
      </c>
      <c r="G9" s="14"/>
      <c r="H9" s="16">
        <v>3060792161</v>
      </c>
      <c r="I9" s="14"/>
      <c r="J9" s="16">
        <v>3012</v>
      </c>
      <c r="K9" s="14"/>
      <c r="L9" s="48">
        <v>12635219520</v>
      </c>
      <c r="M9" s="45"/>
      <c r="N9" s="48">
        <v>-9574427359</v>
      </c>
      <c r="O9" s="45"/>
      <c r="P9" s="62">
        <v>3060792161</v>
      </c>
      <c r="Q9" s="62"/>
    </row>
    <row r="10" spans="1:20" ht="21.75" customHeight="1" x14ac:dyDescent="0.2">
      <c r="A10" s="6" t="s">
        <v>20</v>
      </c>
      <c r="B10" s="16">
        <v>1512</v>
      </c>
      <c r="C10" s="14"/>
      <c r="D10" s="16">
        <v>5587686720</v>
      </c>
      <c r="E10" s="14"/>
      <c r="F10" s="16">
        <v>-4266625762</v>
      </c>
      <c r="G10" s="14"/>
      <c r="H10" s="16">
        <v>1321060958</v>
      </c>
      <c r="I10" s="14"/>
      <c r="J10" s="16">
        <v>1512</v>
      </c>
      <c r="K10" s="14"/>
      <c r="L10" s="48">
        <v>5587686720</v>
      </c>
      <c r="M10" s="45"/>
      <c r="N10" s="48">
        <v>-4266625762</v>
      </c>
      <c r="O10" s="45"/>
      <c r="P10" s="62">
        <v>1321060958</v>
      </c>
      <c r="Q10" s="62"/>
    </row>
    <row r="11" spans="1:20" ht="21.75" customHeight="1" x14ac:dyDescent="0.2">
      <c r="A11" s="6" t="s">
        <v>23</v>
      </c>
      <c r="B11" s="16">
        <v>11549</v>
      </c>
      <c r="C11" s="14"/>
      <c r="D11" s="16">
        <v>71517875440</v>
      </c>
      <c r="E11" s="14"/>
      <c r="F11" s="16">
        <v>-57093444937</v>
      </c>
      <c r="G11" s="14"/>
      <c r="H11" s="16">
        <v>14424430503</v>
      </c>
      <c r="I11" s="14"/>
      <c r="J11" s="16">
        <v>11549</v>
      </c>
      <c r="K11" s="14"/>
      <c r="L11" s="48">
        <v>71517875440</v>
      </c>
      <c r="M11" s="45"/>
      <c r="N11" s="48">
        <v>-57093444937</v>
      </c>
      <c r="O11" s="45"/>
      <c r="P11" s="62">
        <v>14424430503</v>
      </c>
      <c r="Q11" s="62"/>
    </row>
    <row r="12" spans="1:20" ht="21.75" customHeight="1" x14ac:dyDescent="0.2">
      <c r="A12" s="6" t="s">
        <v>24</v>
      </c>
      <c r="B12" s="16">
        <v>10511</v>
      </c>
      <c r="C12" s="14"/>
      <c r="D12" s="16">
        <v>54591611360</v>
      </c>
      <c r="E12" s="14"/>
      <c r="F12" s="16">
        <v>-42626501283</v>
      </c>
      <c r="G12" s="14"/>
      <c r="H12" s="16">
        <v>11965110077</v>
      </c>
      <c r="I12" s="14"/>
      <c r="J12" s="16">
        <v>10511</v>
      </c>
      <c r="K12" s="14"/>
      <c r="L12" s="48">
        <v>54591611360</v>
      </c>
      <c r="M12" s="45"/>
      <c r="N12" s="48">
        <v>-42626501283</v>
      </c>
      <c r="O12" s="45"/>
      <c r="P12" s="62">
        <v>11965110077</v>
      </c>
      <c r="Q12" s="62"/>
    </row>
    <row r="13" spans="1:20" ht="21.75" customHeight="1" x14ac:dyDescent="0.2">
      <c r="A13" s="6" t="s">
        <v>25</v>
      </c>
      <c r="B13" s="16">
        <v>4511</v>
      </c>
      <c r="C13" s="14"/>
      <c r="D13" s="16">
        <v>21176257960</v>
      </c>
      <c r="E13" s="14"/>
      <c r="F13" s="16">
        <v>-16336897271</v>
      </c>
      <c r="G13" s="14"/>
      <c r="H13" s="16">
        <v>4839360689</v>
      </c>
      <c r="I13" s="14"/>
      <c r="J13" s="16">
        <v>4511</v>
      </c>
      <c r="K13" s="14"/>
      <c r="L13" s="48">
        <v>21176257960</v>
      </c>
      <c r="M13" s="45"/>
      <c r="N13" s="48">
        <v>-16336897271</v>
      </c>
      <c r="O13" s="45"/>
      <c r="P13" s="62">
        <v>4839360689</v>
      </c>
      <c r="Q13" s="62"/>
    </row>
    <row r="14" spans="1:20" ht="21.75" customHeight="1" x14ac:dyDescent="0.2">
      <c r="A14" s="6" t="s">
        <v>21</v>
      </c>
      <c r="B14" s="16">
        <v>1512</v>
      </c>
      <c r="C14" s="14"/>
      <c r="D14" s="16">
        <v>4832593920</v>
      </c>
      <c r="E14" s="14"/>
      <c r="F14" s="16">
        <v>-3466971040</v>
      </c>
      <c r="G14" s="14"/>
      <c r="H14" s="16">
        <v>1365622880</v>
      </c>
      <c r="I14" s="14"/>
      <c r="J14" s="16">
        <v>1512</v>
      </c>
      <c r="K14" s="14"/>
      <c r="L14" s="48">
        <v>4832593920</v>
      </c>
      <c r="M14" s="45"/>
      <c r="N14" s="48">
        <v>-3466971040</v>
      </c>
      <c r="O14" s="45"/>
      <c r="P14" s="62">
        <v>1365622880</v>
      </c>
      <c r="Q14" s="62"/>
    </row>
    <row r="15" spans="1:20" ht="21.75" customHeight="1" x14ac:dyDescent="0.2">
      <c r="A15" s="6" t="s">
        <v>22</v>
      </c>
      <c r="B15" s="16">
        <v>1512</v>
      </c>
      <c r="C15" s="14"/>
      <c r="D15" s="16">
        <v>3397917600</v>
      </c>
      <c r="E15" s="14"/>
      <c r="F15" s="16">
        <v>-2200285022</v>
      </c>
      <c r="G15" s="14"/>
      <c r="H15" s="16">
        <v>1197632578</v>
      </c>
      <c r="I15" s="14"/>
      <c r="J15" s="16">
        <v>1512</v>
      </c>
      <c r="K15" s="14"/>
      <c r="L15" s="48">
        <v>3397917600</v>
      </c>
      <c r="M15" s="45"/>
      <c r="N15" s="48">
        <v>-2200285022</v>
      </c>
      <c r="O15" s="45"/>
      <c r="P15" s="62">
        <v>1197632578</v>
      </c>
      <c r="Q15" s="62"/>
    </row>
    <row r="16" spans="1:20" ht="21.75" customHeight="1" x14ac:dyDescent="0.2">
      <c r="A16" s="6" t="s">
        <v>26</v>
      </c>
      <c r="B16" s="16">
        <v>1015</v>
      </c>
      <c r="C16" s="14"/>
      <c r="D16" s="16">
        <v>5068910000</v>
      </c>
      <c r="E16" s="14"/>
      <c r="F16" s="16">
        <v>-3973422604</v>
      </c>
      <c r="G16" s="14"/>
      <c r="H16" s="16">
        <v>1095487396</v>
      </c>
      <c r="I16" s="14"/>
      <c r="J16" s="16">
        <v>1015</v>
      </c>
      <c r="K16" s="14"/>
      <c r="L16" s="48">
        <v>5068910000</v>
      </c>
      <c r="M16" s="45"/>
      <c r="N16" s="48">
        <v>-3973422604</v>
      </c>
      <c r="O16" s="45"/>
      <c r="P16" s="62">
        <v>1095487396</v>
      </c>
      <c r="Q16" s="62"/>
    </row>
    <row r="17" spans="1:17" ht="21.75" customHeight="1" x14ac:dyDescent="0.2">
      <c r="A17" s="6" t="s">
        <v>27</v>
      </c>
      <c r="B17" s="16">
        <v>2016</v>
      </c>
      <c r="C17" s="14"/>
      <c r="D17" s="16">
        <v>9262471680</v>
      </c>
      <c r="E17" s="14"/>
      <c r="F17" s="16">
        <v>-8972065744</v>
      </c>
      <c r="G17" s="14"/>
      <c r="H17" s="16">
        <v>290405936</v>
      </c>
      <c r="I17" s="14"/>
      <c r="J17" s="16">
        <v>2016</v>
      </c>
      <c r="K17" s="14"/>
      <c r="L17" s="48">
        <v>9262471680</v>
      </c>
      <c r="M17" s="45"/>
      <c r="N17" s="48">
        <v>-8972065744</v>
      </c>
      <c r="O17" s="45"/>
      <c r="P17" s="62">
        <v>290405936</v>
      </c>
      <c r="Q17" s="62"/>
    </row>
    <row r="18" spans="1:17" ht="21.75" customHeight="1" x14ac:dyDescent="0.2">
      <c r="A18" s="6" t="s">
        <v>28</v>
      </c>
      <c r="B18" s="16">
        <v>1510</v>
      </c>
      <c r="C18" s="14"/>
      <c r="D18" s="16">
        <v>10104859600</v>
      </c>
      <c r="E18" s="14"/>
      <c r="F18" s="16">
        <v>-8418557403</v>
      </c>
      <c r="G18" s="14"/>
      <c r="H18" s="16">
        <v>1686302197</v>
      </c>
      <c r="I18" s="14"/>
      <c r="J18" s="16">
        <v>1510</v>
      </c>
      <c r="K18" s="14"/>
      <c r="L18" s="48">
        <v>10104859600</v>
      </c>
      <c r="M18" s="45"/>
      <c r="N18" s="48">
        <v>-8418557403</v>
      </c>
      <c r="O18" s="45"/>
      <c r="P18" s="62">
        <v>1686302197</v>
      </c>
      <c r="Q18" s="62"/>
    </row>
    <row r="19" spans="1:17" ht="21.75" customHeight="1" x14ac:dyDescent="0.2">
      <c r="A19" s="6" t="s">
        <v>29</v>
      </c>
      <c r="B19" s="16">
        <v>3015</v>
      </c>
      <c r="C19" s="14"/>
      <c r="D19" s="16">
        <v>17767153800</v>
      </c>
      <c r="E19" s="14"/>
      <c r="F19" s="16">
        <v>-16152866451</v>
      </c>
      <c r="G19" s="14"/>
      <c r="H19" s="16">
        <v>1614287349</v>
      </c>
      <c r="I19" s="14"/>
      <c r="J19" s="16">
        <v>3015</v>
      </c>
      <c r="K19" s="14"/>
      <c r="L19" s="48">
        <v>17767153800</v>
      </c>
      <c r="M19" s="45"/>
      <c r="N19" s="48">
        <v>-16152866451</v>
      </c>
      <c r="O19" s="45"/>
      <c r="P19" s="62">
        <v>1614287349</v>
      </c>
      <c r="Q19" s="62"/>
    </row>
    <row r="20" spans="1:17" ht="21.75" customHeight="1" x14ac:dyDescent="0.2">
      <c r="A20" s="7" t="s">
        <v>30</v>
      </c>
      <c r="B20" s="18">
        <v>1015</v>
      </c>
      <c r="C20" s="14"/>
      <c r="D20" s="18">
        <v>5565663180</v>
      </c>
      <c r="E20" s="14"/>
      <c r="F20" s="18">
        <v>-4379013881</v>
      </c>
      <c r="G20" s="14"/>
      <c r="H20" s="18">
        <v>1186649299</v>
      </c>
      <c r="I20" s="14"/>
      <c r="J20" s="18">
        <v>1015</v>
      </c>
      <c r="K20" s="14"/>
      <c r="L20" s="46">
        <v>5565663180</v>
      </c>
      <c r="M20" s="45"/>
      <c r="N20" s="46">
        <v>-4379013881</v>
      </c>
      <c r="O20" s="45"/>
      <c r="P20" s="63">
        <v>1186649299</v>
      </c>
      <c r="Q20" s="63"/>
    </row>
    <row r="21" spans="1:17" ht="21.75" customHeight="1" thickBot="1" x14ac:dyDescent="0.25">
      <c r="A21" s="9" t="s">
        <v>33</v>
      </c>
      <c r="B21" s="21">
        <f>SUM(B8:B20)</f>
        <v>1137690</v>
      </c>
      <c r="C21" s="14"/>
      <c r="D21" s="21">
        <f>SUM(D8:D20)</f>
        <v>15623953420780</v>
      </c>
      <c r="E21" s="14"/>
      <c r="F21" s="21">
        <f>SUM(F8:F20)</f>
        <v>-13910165583670</v>
      </c>
      <c r="G21" s="14"/>
      <c r="H21" s="21">
        <f>SUM(H8:H20)</f>
        <v>1713787837110</v>
      </c>
      <c r="I21" s="14"/>
      <c r="J21" s="21">
        <f>SUM(J8:J20)</f>
        <v>1137690</v>
      </c>
      <c r="K21" s="14"/>
      <c r="L21" s="47">
        <f>SUM(L8:L20)</f>
        <v>15623953420780</v>
      </c>
      <c r="M21" s="45"/>
      <c r="N21" s="47">
        <f>SUM(N8:N20)</f>
        <v>-13910165583670</v>
      </c>
      <c r="O21" s="45"/>
      <c r="P21" s="64">
        <f>SUM(P8:Q20)</f>
        <v>1713787837110</v>
      </c>
      <c r="Q21" s="64"/>
    </row>
    <row r="22" spans="1:17" ht="13.5" thickTop="1" x14ac:dyDescent="0.2"/>
    <row r="23" spans="1:17" x14ac:dyDescent="0.2">
      <c r="P23" s="12"/>
    </row>
  </sheetData>
  <mergeCells count="22">
    <mergeCell ref="A1:P1"/>
    <mergeCell ref="A2:Q2"/>
    <mergeCell ref="A3:Q3"/>
    <mergeCell ref="A5:Q5"/>
    <mergeCell ref="A6:A7"/>
    <mergeCell ref="B6:H6"/>
    <mergeCell ref="J6:Q6"/>
    <mergeCell ref="P7:Q7"/>
    <mergeCell ref="P8:Q8"/>
    <mergeCell ref="P9:Q9"/>
    <mergeCell ref="P10:Q10"/>
    <mergeCell ref="P11:Q11"/>
    <mergeCell ref="P12:Q12"/>
    <mergeCell ref="P18:Q18"/>
    <mergeCell ref="P19:Q19"/>
    <mergeCell ref="P20:Q20"/>
    <mergeCell ref="P21:Q21"/>
    <mergeCell ref="P13:Q13"/>
    <mergeCell ref="P14:Q14"/>
    <mergeCell ref="P15:Q15"/>
    <mergeCell ref="P16:Q16"/>
    <mergeCell ref="P17:Q17"/>
  </mergeCells>
  <pageMargins left="0.39" right="0.39" top="0.39" bottom="0.39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9"/>
  <sheetViews>
    <sheetView rightToLeft="1" view="pageBreakPreview" zoomScaleNormal="100" zoomScaleSheetLayoutView="100" workbookViewId="0">
      <selection activeCell="B11" sqref="B11"/>
    </sheetView>
  </sheetViews>
  <sheetFormatPr defaultRowHeight="12.75" x14ac:dyDescent="0.2"/>
  <cols>
    <col min="1" max="1" width="2.5703125" customWidth="1"/>
    <col min="2" max="2" width="75" customWidth="1"/>
    <col min="3" max="3" width="1.28515625" customWidth="1"/>
    <col min="4" max="4" width="9.71093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7.140625" bestFit="1" customWidth="1"/>
    <col min="11" max="11" width="1.28515625" customWidth="1"/>
    <col min="12" max="12" width="16.140625" bestFit="1" customWidth="1"/>
    <col min="13" max="13" width="1.28515625" customWidth="1"/>
    <col min="14" max="14" width="7.85546875" bestFit="1" customWidth="1"/>
    <col min="15" max="15" width="1.28515625" customWidth="1"/>
    <col min="16" max="16" width="17.5703125" bestFit="1" customWidth="1"/>
    <col min="17" max="17" width="1.28515625" customWidth="1"/>
    <col min="18" max="18" width="9.85546875" bestFit="1" customWidth="1"/>
    <col min="19" max="19" width="1.28515625" customWidth="1"/>
    <col min="20" max="20" width="12.5703125" customWidth="1"/>
    <col min="21" max="21" width="1.28515625" customWidth="1"/>
    <col min="22" max="22" width="17.5703125" bestFit="1" customWidth="1"/>
    <col min="23" max="23" width="1.28515625" customWidth="1"/>
    <col min="24" max="24" width="19" bestFit="1" customWidth="1"/>
    <col min="25" max="25" width="1.28515625" customWidth="1"/>
    <col min="26" max="26" width="9.28515625" customWidth="1"/>
    <col min="27" max="27" width="0.28515625" customWidth="1"/>
  </cols>
  <sheetData>
    <row r="1" spans="1:26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4.45" customHeight="1" x14ac:dyDescent="0.2">
      <c r="A4" s="1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45" customHeight="1" x14ac:dyDescent="0.2">
      <c r="A5" s="1" t="s">
        <v>5</v>
      </c>
      <c r="B5" s="57" t="s">
        <v>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4.45" customHeight="1" x14ac:dyDescent="0.2">
      <c r="D6" s="55" t="s">
        <v>7</v>
      </c>
      <c r="E6" s="55"/>
      <c r="F6" s="55"/>
      <c r="G6" s="55"/>
      <c r="H6" s="55"/>
      <c r="J6" s="55" t="s">
        <v>8</v>
      </c>
      <c r="K6" s="55"/>
      <c r="L6" s="55"/>
      <c r="M6" s="55"/>
      <c r="N6" s="55"/>
      <c r="O6" s="55"/>
      <c r="P6" s="55"/>
      <c r="R6" s="55" t="s">
        <v>9</v>
      </c>
      <c r="S6" s="55"/>
      <c r="T6" s="55"/>
      <c r="U6" s="55"/>
      <c r="V6" s="55"/>
      <c r="W6" s="55"/>
      <c r="X6" s="55"/>
      <c r="Y6" s="55"/>
      <c r="Z6" s="55"/>
    </row>
    <row r="7" spans="1:26" ht="14.45" customHeight="1" x14ac:dyDescent="0.2">
      <c r="D7" s="3"/>
      <c r="E7" s="3"/>
      <c r="F7" s="3"/>
      <c r="G7" s="3"/>
      <c r="H7" s="3"/>
      <c r="J7" s="54" t="s">
        <v>10</v>
      </c>
      <c r="K7" s="54"/>
      <c r="L7" s="54"/>
      <c r="M7" s="3"/>
      <c r="N7" s="54" t="s">
        <v>11</v>
      </c>
      <c r="O7" s="54"/>
      <c r="P7" s="54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">
      <c r="A8" s="55" t="s">
        <v>12</v>
      </c>
      <c r="B8" s="55"/>
      <c r="C8" s="55" t="s">
        <v>13</v>
      </c>
      <c r="D8" s="55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9" t="s">
        <v>17</v>
      </c>
      <c r="V8" s="2" t="s">
        <v>14</v>
      </c>
      <c r="X8" s="2" t="s">
        <v>15</v>
      </c>
      <c r="Z8" s="29" t="s">
        <v>18</v>
      </c>
    </row>
    <row r="9" spans="1:26" ht="21.75" customHeight="1" x14ac:dyDescent="0.2">
      <c r="B9" s="30" t="s">
        <v>19</v>
      </c>
      <c r="C9" s="56">
        <v>3000</v>
      </c>
      <c r="D9" s="56"/>
      <c r="E9" s="14"/>
      <c r="F9" s="13">
        <v>7696474700</v>
      </c>
      <c r="G9" s="14"/>
      <c r="H9" s="13">
        <v>9522559200</v>
      </c>
      <c r="I9" s="14"/>
      <c r="J9" s="13">
        <v>12</v>
      </c>
      <c r="K9" s="14"/>
      <c r="L9" s="13">
        <v>51868159</v>
      </c>
      <c r="M9" s="14"/>
      <c r="N9" s="13">
        <v>0</v>
      </c>
      <c r="O9" s="14"/>
      <c r="P9" s="13">
        <v>0</v>
      </c>
      <c r="Q9" s="14"/>
      <c r="R9" s="13">
        <v>3012</v>
      </c>
      <c r="S9" s="14"/>
      <c r="T9" s="13">
        <v>4200000</v>
      </c>
      <c r="U9" s="14"/>
      <c r="V9" s="13">
        <v>7748342859</v>
      </c>
      <c r="W9" s="14"/>
      <c r="X9" s="13">
        <v>12635219520</v>
      </c>
      <c r="Y9" s="14"/>
      <c r="Z9" s="15">
        <v>0.08</v>
      </c>
    </row>
    <row r="10" spans="1:26" ht="21.75" customHeight="1" x14ac:dyDescent="0.2">
      <c r="B10" s="31" t="s">
        <v>20</v>
      </c>
      <c r="C10" s="52">
        <v>1500</v>
      </c>
      <c r="D10" s="52"/>
      <c r="E10" s="14"/>
      <c r="F10" s="16">
        <v>3178559700</v>
      </c>
      <c r="G10" s="14"/>
      <c r="H10" s="16">
        <v>4220429400</v>
      </c>
      <c r="I10" s="14"/>
      <c r="J10" s="16">
        <v>12</v>
      </c>
      <c r="K10" s="14"/>
      <c r="L10" s="16">
        <v>46196362</v>
      </c>
      <c r="M10" s="14"/>
      <c r="N10" s="16">
        <v>0</v>
      </c>
      <c r="O10" s="14"/>
      <c r="P10" s="16">
        <v>0</v>
      </c>
      <c r="Q10" s="14"/>
      <c r="R10" s="16">
        <v>1512</v>
      </c>
      <c r="S10" s="14"/>
      <c r="T10" s="16">
        <v>3700000</v>
      </c>
      <c r="U10" s="14"/>
      <c r="V10" s="16">
        <v>3224756062</v>
      </c>
      <c r="W10" s="14"/>
      <c r="X10" s="16">
        <v>5587686720</v>
      </c>
      <c r="Y10" s="14"/>
      <c r="Z10" s="17">
        <v>0.04</v>
      </c>
    </row>
    <row r="11" spans="1:26" ht="21.75" customHeight="1" x14ac:dyDescent="0.2">
      <c r="B11" s="31" t="s">
        <v>21</v>
      </c>
      <c r="C11" s="52">
        <v>1500</v>
      </c>
      <c r="D11" s="52"/>
      <c r="E11" s="14"/>
      <c r="F11" s="16">
        <v>2576588200</v>
      </c>
      <c r="G11" s="14"/>
      <c r="H11" s="16">
        <v>3426383400</v>
      </c>
      <c r="I11" s="14"/>
      <c r="J11" s="16">
        <v>12</v>
      </c>
      <c r="K11" s="14"/>
      <c r="L11" s="16">
        <v>40587640</v>
      </c>
      <c r="M11" s="14"/>
      <c r="N11" s="16">
        <v>0</v>
      </c>
      <c r="O11" s="14"/>
      <c r="P11" s="16">
        <v>0</v>
      </c>
      <c r="Q11" s="14"/>
      <c r="R11" s="16">
        <v>1512</v>
      </c>
      <c r="S11" s="14"/>
      <c r="T11" s="16">
        <v>3200000</v>
      </c>
      <c r="U11" s="14"/>
      <c r="V11" s="16">
        <v>2617175840</v>
      </c>
      <c r="W11" s="14"/>
      <c r="X11" s="16">
        <v>4832593920</v>
      </c>
      <c r="Y11" s="14"/>
      <c r="Z11" s="17">
        <v>0.03</v>
      </c>
    </row>
    <row r="12" spans="1:26" ht="21.75" customHeight="1" x14ac:dyDescent="0.2">
      <c r="B12" s="31" t="s">
        <v>22</v>
      </c>
      <c r="C12" s="52">
        <v>1500</v>
      </c>
      <c r="D12" s="52"/>
      <c r="E12" s="14"/>
      <c r="F12" s="16">
        <v>1598916398</v>
      </c>
      <c r="G12" s="14"/>
      <c r="H12" s="16">
        <v>2170891800</v>
      </c>
      <c r="I12" s="14"/>
      <c r="J12" s="16">
        <v>12</v>
      </c>
      <c r="K12" s="14"/>
      <c r="L12" s="16">
        <v>29393222</v>
      </c>
      <c r="M12" s="14"/>
      <c r="N12" s="16">
        <v>0</v>
      </c>
      <c r="O12" s="14"/>
      <c r="P12" s="16">
        <v>0</v>
      </c>
      <c r="Q12" s="14"/>
      <c r="R12" s="16">
        <v>1512</v>
      </c>
      <c r="S12" s="14"/>
      <c r="T12" s="16">
        <v>2250000</v>
      </c>
      <c r="U12" s="14"/>
      <c r="V12" s="16">
        <v>1628309620</v>
      </c>
      <c r="W12" s="14"/>
      <c r="X12" s="16">
        <v>3397917600</v>
      </c>
      <c r="Y12" s="14"/>
      <c r="Z12" s="17">
        <v>0.02</v>
      </c>
    </row>
    <row r="13" spans="1:26" ht="21.75" customHeight="1" x14ac:dyDescent="0.2">
      <c r="B13" s="31" t="s">
        <v>23</v>
      </c>
      <c r="C13" s="52">
        <v>11500</v>
      </c>
      <c r="D13" s="52"/>
      <c r="E13" s="14"/>
      <c r="F13" s="16">
        <v>43420459149</v>
      </c>
      <c r="G13" s="14"/>
      <c r="H13" s="16">
        <v>56787772800</v>
      </c>
      <c r="I13" s="14"/>
      <c r="J13" s="16">
        <v>49</v>
      </c>
      <c r="K13" s="14"/>
      <c r="L13" s="16">
        <v>305672137</v>
      </c>
      <c r="M13" s="14"/>
      <c r="N13" s="16">
        <v>0</v>
      </c>
      <c r="O13" s="14"/>
      <c r="P13" s="16">
        <v>0</v>
      </c>
      <c r="Q13" s="14"/>
      <c r="R13" s="16">
        <v>11549</v>
      </c>
      <c r="S13" s="14"/>
      <c r="T13" s="16">
        <v>6200000</v>
      </c>
      <c r="U13" s="14"/>
      <c r="V13" s="16">
        <v>43726131286</v>
      </c>
      <c r="W13" s="14"/>
      <c r="X13" s="16">
        <v>71517875440</v>
      </c>
      <c r="Y13" s="14"/>
      <c r="Z13" s="17">
        <v>0.46</v>
      </c>
    </row>
    <row r="14" spans="1:26" ht="21.75" customHeight="1" x14ac:dyDescent="0.2">
      <c r="B14" s="31" t="s">
        <v>24</v>
      </c>
      <c r="C14" s="52">
        <v>10500</v>
      </c>
      <c r="D14" s="52"/>
      <c r="E14" s="14"/>
      <c r="F14" s="16">
        <v>29119902000</v>
      </c>
      <c r="G14" s="14"/>
      <c r="H14" s="16">
        <v>42568356600</v>
      </c>
      <c r="I14" s="14"/>
      <c r="J14" s="16">
        <v>11</v>
      </c>
      <c r="K14" s="14"/>
      <c r="L14" s="16">
        <v>58144683</v>
      </c>
      <c r="M14" s="14"/>
      <c r="N14" s="16">
        <v>0</v>
      </c>
      <c r="O14" s="14"/>
      <c r="P14" s="16">
        <v>0</v>
      </c>
      <c r="Q14" s="14"/>
      <c r="R14" s="16">
        <v>10511</v>
      </c>
      <c r="S14" s="14"/>
      <c r="T14" s="16">
        <v>5200000</v>
      </c>
      <c r="U14" s="14"/>
      <c r="V14" s="16">
        <v>29178046683</v>
      </c>
      <c r="W14" s="14"/>
      <c r="X14" s="16">
        <v>54591611360</v>
      </c>
      <c r="Y14" s="14"/>
      <c r="Z14" s="17">
        <v>0.35</v>
      </c>
    </row>
    <row r="15" spans="1:26" ht="21.75" customHeight="1" x14ac:dyDescent="0.2">
      <c r="B15" s="31" t="s">
        <v>25</v>
      </c>
      <c r="C15" s="52">
        <v>4500</v>
      </c>
      <c r="D15" s="52"/>
      <c r="E15" s="14"/>
      <c r="F15" s="16">
        <v>11185686736</v>
      </c>
      <c r="G15" s="14"/>
      <c r="H15" s="16">
        <v>16283935800</v>
      </c>
      <c r="I15" s="14"/>
      <c r="J15" s="16">
        <v>11</v>
      </c>
      <c r="K15" s="14"/>
      <c r="L15" s="16">
        <v>52961471</v>
      </c>
      <c r="M15" s="14"/>
      <c r="N15" s="16">
        <v>0</v>
      </c>
      <c r="O15" s="14"/>
      <c r="P15" s="16">
        <v>0</v>
      </c>
      <c r="Q15" s="14"/>
      <c r="R15" s="16">
        <v>4511</v>
      </c>
      <c r="S15" s="14"/>
      <c r="T15" s="16">
        <v>4700000</v>
      </c>
      <c r="U15" s="14"/>
      <c r="V15" s="16">
        <v>11238648207</v>
      </c>
      <c r="W15" s="14"/>
      <c r="X15" s="16">
        <v>21176257960</v>
      </c>
      <c r="Y15" s="14"/>
      <c r="Z15" s="17">
        <v>0.14000000000000001</v>
      </c>
    </row>
    <row r="16" spans="1:26" ht="21.75" customHeight="1" x14ac:dyDescent="0.2">
      <c r="B16" s="31" t="s">
        <v>26</v>
      </c>
      <c r="C16" s="52">
        <v>1000</v>
      </c>
      <c r="D16" s="52"/>
      <c r="E16" s="14"/>
      <c r="F16" s="16">
        <v>3812069000</v>
      </c>
      <c r="G16" s="14"/>
      <c r="H16" s="16">
        <v>3895320000</v>
      </c>
      <c r="I16" s="14"/>
      <c r="J16" s="16">
        <v>15</v>
      </c>
      <c r="K16" s="14"/>
      <c r="L16" s="16">
        <v>78102604</v>
      </c>
      <c r="M16" s="14"/>
      <c r="N16" s="16">
        <v>0</v>
      </c>
      <c r="O16" s="14"/>
      <c r="P16" s="16">
        <v>0</v>
      </c>
      <c r="Q16" s="14"/>
      <c r="R16" s="16">
        <v>1015</v>
      </c>
      <c r="S16" s="14"/>
      <c r="T16" s="16">
        <v>5000000</v>
      </c>
      <c r="U16" s="14"/>
      <c r="V16" s="16">
        <v>3890171604</v>
      </c>
      <c r="W16" s="14"/>
      <c r="X16" s="16">
        <v>5068910000</v>
      </c>
      <c r="Y16" s="14"/>
      <c r="Z16" s="17">
        <v>0.03</v>
      </c>
    </row>
    <row r="17" spans="1:26" ht="21.75" customHeight="1" x14ac:dyDescent="0.2">
      <c r="B17" s="31" t="s">
        <v>27</v>
      </c>
      <c r="C17" s="52">
        <v>500</v>
      </c>
      <c r="D17" s="52"/>
      <c r="E17" s="14"/>
      <c r="F17" s="16">
        <v>1604923600</v>
      </c>
      <c r="G17" s="14"/>
      <c r="H17" s="16">
        <v>1797840000</v>
      </c>
      <c r="I17" s="14"/>
      <c r="J17" s="16">
        <v>1516</v>
      </c>
      <c r="K17" s="14"/>
      <c r="L17" s="16">
        <v>7174225744</v>
      </c>
      <c r="M17" s="14"/>
      <c r="N17" s="16">
        <v>0</v>
      </c>
      <c r="O17" s="14"/>
      <c r="P17" s="16">
        <v>0</v>
      </c>
      <c r="Q17" s="14"/>
      <c r="R17" s="16">
        <v>2016</v>
      </c>
      <c r="S17" s="14"/>
      <c r="T17" s="16">
        <v>4600000</v>
      </c>
      <c r="U17" s="14"/>
      <c r="V17" s="16">
        <v>8779149344</v>
      </c>
      <c r="W17" s="14"/>
      <c r="X17" s="16">
        <v>9262471680</v>
      </c>
      <c r="Y17" s="14"/>
      <c r="Z17" s="17">
        <v>0.06</v>
      </c>
    </row>
    <row r="18" spans="1:26" ht="21.75" customHeight="1" x14ac:dyDescent="0.2">
      <c r="B18" s="31" t="s">
        <v>28</v>
      </c>
      <c r="C18" s="52">
        <v>1500</v>
      </c>
      <c r="D18" s="52"/>
      <c r="E18" s="14"/>
      <c r="F18" s="16">
        <v>7584090000</v>
      </c>
      <c r="G18" s="14"/>
      <c r="H18" s="16">
        <v>8349468600</v>
      </c>
      <c r="I18" s="14"/>
      <c r="J18" s="16">
        <v>10</v>
      </c>
      <c r="K18" s="14"/>
      <c r="L18" s="16">
        <v>69088803</v>
      </c>
      <c r="M18" s="14"/>
      <c r="N18" s="16">
        <v>0</v>
      </c>
      <c r="O18" s="14"/>
      <c r="P18" s="16">
        <v>0</v>
      </c>
      <c r="Q18" s="14"/>
      <c r="R18" s="16">
        <v>1510</v>
      </c>
      <c r="S18" s="14"/>
      <c r="T18" s="16">
        <v>6700000</v>
      </c>
      <c r="U18" s="14"/>
      <c r="V18" s="16">
        <v>7653178803</v>
      </c>
      <c r="W18" s="14"/>
      <c r="X18" s="16">
        <v>10104859600</v>
      </c>
      <c r="Y18" s="14"/>
      <c r="Z18" s="17">
        <v>0.06</v>
      </c>
    </row>
    <row r="19" spans="1:26" ht="21.75" customHeight="1" x14ac:dyDescent="0.2">
      <c r="B19" s="31" t="s">
        <v>29</v>
      </c>
      <c r="C19" s="52">
        <v>1500</v>
      </c>
      <c r="D19" s="52"/>
      <c r="E19" s="14"/>
      <c r="F19" s="16">
        <v>6595405000</v>
      </c>
      <c r="G19" s="14"/>
      <c r="H19" s="16">
        <v>7308219600</v>
      </c>
      <c r="I19" s="14"/>
      <c r="J19" s="16">
        <v>1515</v>
      </c>
      <c r="K19" s="14"/>
      <c r="L19" s="16">
        <v>8844646851</v>
      </c>
      <c r="M19" s="14"/>
      <c r="N19" s="16">
        <v>0</v>
      </c>
      <c r="O19" s="14"/>
      <c r="P19" s="16">
        <v>0</v>
      </c>
      <c r="Q19" s="14"/>
      <c r="R19" s="16">
        <v>3015</v>
      </c>
      <c r="S19" s="14"/>
      <c r="T19" s="16">
        <v>5900000</v>
      </c>
      <c r="U19" s="14"/>
      <c r="V19" s="16">
        <v>15440051851</v>
      </c>
      <c r="W19" s="14"/>
      <c r="X19" s="16">
        <v>17767153800</v>
      </c>
      <c r="Y19" s="14"/>
      <c r="Z19" s="17">
        <v>0.11</v>
      </c>
    </row>
    <row r="20" spans="1:26" ht="21.75" customHeight="1" x14ac:dyDescent="0.2">
      <c r="B20" s="31" t="s">
        <v>30</v>
      </c>
      <c r="C20" s="52">
        <v>1000</v>
      </c>
      <c r="D20" s="52"/>
      <c r="E20" s="14"/>
      <c r="F20" s="16">
        <v>4152477000</v>
      </c>
      <c r="G20" s="14"/>
      <c r="H20" s="16">
        <v>4294840000</v>
      </c>
      <c r="I20" s="14"/>
      <c r="J20" s="16">
        <v>15</v>
      </c>
      <c r="K20" s="14"/>
      <c r="L20" s="16">
        <v>84173881</v>
      </c>
      <c r="M20" s="14"/>
      <c r="N20" s="16">
        <v>0</v>
      </c>
      <c r="O20" s="14"/>
      <c r="P20" s="16">
        <v>0</v>
      </c>
      <c r="Q20" s="14"/>
      <c r="R20" s="16">
        <v>1015</v>
      </c>
      <c r="S20" s="14"/>
      <c r="T20" s="16">
        <v>5490000</v>
      </c>
      <c r="U20" s="14"/>
      <c r="V20" s="16">
        <v>4236650881</v>
      </c>
      <c r="W20" s="14"/>
      <c r="X20" s="16">
        <v>5565663180</v>
      </c>
      <c r="Y20" s="14"/>
      <c r="Z20" s="17">
        <v>0.04</v>
      </c>
    </row>
    <row r="21" spans="1:26" ht="21.75" customHeight="1" x14ac:dyDescent="0.2">
      <c r="B21" s="33" t="s">
        <v>31</v>
      </c>
      <c r="C21" s="52">
        <v>400</v>
      </c>
      <c r="D21" s="52"/>
      <c r="E21" s="14"/>
      <c r="F21" s="16">
        <v>335986399063</v>
      </c>
      <c r="G21" s="14"/>
      <c r="H21" s="16">
        <v>404160561675</v>
      </c>
      <c r="I21" s="14"/>
      <c r="J21" s="16">
        <v>0</v>
      </c>
      <c r="K21" s="14"/>
      <c r="L21" s="16">
        <v>0</v>
      </c>
      <c r="M21" s="14"/>
      <c r="N21" s="16">
        <v>-400</v>
      </c>
      <c r="O21" s="14"/>
      <c r="P21" s="16">
        <v>453751209824</v>
      </c>
      <c r="Q21" s="14"/>
      <c r="R21" s="16">
        <v>0</v>
      </c>
      <c r="S21" s="14"/>
      <c r="T21" s="16">
        <v>0</v>
      </c>
      <c r="U21" s="14"/>
      <c r="V21" s="16">
        <v>0</v>
      </c>
      <c r="W21" s="14"/>
      <c r="X21" s="16">
        <v>0</v>
      </c>
      <c r="Y21" s="14"/>
      <c r="Z21" s="17">
        <v>0</v>
      </c>
    </row>
    <row r="22" spans="1:26" ht="21.75" customHeight="1" x14ac:dyDescent="0.2">
      <c r="B22" s="34" t="s">
        <v>32</v>
      </c>
      <c r="C22" s="52">
        <v>1130000</v>
      </c>
      <c r="D22" s="53"/>
      <c r="E22" s="14"/>
      <c r="F22" s="18">
        <v>9723234242336</v>
      </c>
      <c r="G22" s="14"/>
      <c r="H22" s="18">
        <v>14111391184000</v>
      </c>
      <c r="I22" s="14"/>
      <c r="J22" s="18">
        <v>41150</v>
      </c>
      <c r="K22" s="14"/>
      <c r="L22" s="18">
        <v>574211794498</v>
      </c>
      <c r="M22" s="14"/>
      <c r="N22" s="18">
        <v>-76150</v>
      </c>
      <c r="O22" s="14"/>
      <c r="P22" s="18">
        <v>1067709420656</v>
      </c>
      <c r="Q22" s="14"/>
      <c r="R22" s="18">
        <v>1095000</v>
      </c>
      <c r="S22" s="14"/>
      <c r="T22" s="18">
        <v>14100000</v>
      </c>
      <c r="U22" s="14"/>
      <c r="V22" s="18">
        <v>9634139810623</v>
      </c>
      <c r="W22" s="14"/>
      <c r="X22" s="18">
        <v>15402445200000</v>
      </c>
      <c r="Y22" s="14"/>
      <c r="Z22" s="19">
        <v>98.22</v>
      </c>
    </row>
    <row r="23" spans="1:26" ht="21.75" customHeight="1" thickBot="1" x14ac:dyDescent="0.25">
      <c r="A23" s="51" t="s">
        <v>33</v>
      </c>
      <c r="B23" s="51"/>
      <c r="C23" s="20">
        <f>SUM(C9:C22)</f>
        <v>1169900</v>
      </c>
      <c r="D23" s="21">
        <f>SUM(C23)</f>
        <v>1169900</v>
      </c>
      <c r="E23" s="14"/>
      <c r="F23" s="21">
        <f>SUM(F9:F22)</f>
        <v>10181746192882</v>
      </c>
      <c r="G23" s="14"/>
      <c r="H23" s="21">
        <f>SUM(H9:H22)</f>
        <v>14676177762875</v>
      </c>
      <c r="I23" s="14"/>
      <c r="J23" s="21">
        <f>SUM(J9:J22)</f>
        <v>44340</v>
      </c>
      <c r="K23" s="14"/>
      <c r="L23" s="21">
        <f>SUM(L9:L22)</f>
        <v>591046856055</v>
      </c>
      <c r="M23" s="14"/>
      <c r="N23" s="21">
        <f>SUM(N9:N22)</f>
        <v>-76550</v>
      </c>
      <c r="O23" s="14"/>
      <c r="P23" s="21">
        <f>SUM(P9:P22)</f>
        <v>1521460630480</v>
      </c>
      <c r="Q23" s="14"/>
      <c r="R23" s="21">
        <f>SUM(R9:R22)</f>
        <v>1137690</v>
      </c>
      <c r="S23" s="14"/>
      <c r="T23" s="21">
        <f>SUM(T9:T22)</f>
        <v>71240000</v>
      </c>
      <c r="U23" s="14"/>
      <c r="V23" s="21">
        <f>SUM(V9:V22)</f>
        <v>9773500423663</v>
      </c>
      <c r="W23" s="14"/>
      <c r="X23" s="21">
        <f>SUM(X9:X22)</f>
        <v>15623953420780</v>
      </c>
      <c r="Y23" s="14"/>
      <c r="Z23" s="22">
        <f>SUM(Z9:Z22)</f>
        <v>99.64</v>
      </c>
    </row>
    <row r="26" spans="1:26" x14ac:dyDescent="0.2">
      <c r="X26" s="12"/>
    </row>
    <row r="29" spans="1:26" x14ac:dyDescent="0.2">
      <c r="V29" s="12"/>
    </row>
  </sheetData>
  <mergeCells count="26">
    <mergeCell ref="A1:Z1"/>
    <mergeCell ref="A2:Z2"/>
    <mergeCell ref="A3:Z3"/>
    <mergeCell ref="B5:Z5"/>
    <mergeCell ref="D6:H6"/>
    <mergeCell ref="J6:P6"/>
    <mergeCell ref="R6:Z6"/>
    <mergeCell ref="J7:L7"/>
    <mergeCell ref="N7:P7"/>
    <mergeCell ref="A8:B8"/>
    <mergeCell ref="C8:D8"/>
    <mergeCell ref="C9:D9"/>
    <mergeCell ref="C10:D10"/>
    <mergeCell ref="C11:D11"/>
    <mergeCell ref="C12:D12"/>
    <mergeCell ref="C13:D13"/>
    <mergeCell ref="C14:D14"/>
    <mergeCell ref="A23:B23"/>
    <mergeCell ref="C20:D20"/>
    <mergeCell ref="C21:D21"/>
    <mergeCell ref="C22:D22"/>
    <mergeCell ref="C15:D15"/>
    <mergeCell ref="C16:D16"/>
    <mergeCell ref="C17:D17"/>
    <mergeCell ref="C18:D18"/>
    <mergeCell ref="C19:D19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2"/>
  <sheetViews>
    <sheetView rightToLeft="1" view="pageBreakPreview" zoomScale="106" zoomScaleNormal="100" zoomScaleSheetLayoutView="106" workbookViewId="0">
      <selection activeCell="A12" sqref="A12"/>
    </sheetView>
  </sheetViews>
  <sheetFormatPr defaultRowHeight="12.75" x14ac:dyDescent="0.2"/>
  <cols>
    <col min="1" max="1" width="81.28515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4.85546875" bestFit="1" customWidth="1"/>
    <col min="8" max="8" width="1.28515625" customWidth="1"/>
    <col min="9" max="9" width="10.42578125" bestFit="1" customWidth="1"/>
    <col min="10" max="10" width="1.28515625" customWidth="1"/>
    <col min="11" max="11" width="10.85546875" bestFit="1" customWidth="1"/>
    <col min="12" max="12" width="1.28515625" customWidth="1"/>
    <col min="13" max="13" width="10.42578125" bestFit="1" customWidth="1"/>
    <col min="14" max="14" width="1.28515625" customWidth="1"/>
    <col min="15" max="15" width="9.42578125" bestFit="1" customWidth="1"/>
    <col min="16" max="16" width="1.28515625" customWidth="1"/>
    <col min="17" max="17" width="10.7109375" bestFit="1" customWidth="1"/>
    <col min="18" max="18" width="1.28515625" customWidth="1"/>
    <col min="19" max="19" width="14.85546875" bestFit="1" customWidth="1"/>
    <col min="20" max="20" width="1.28515625" customWidth="1"/>
    <col min="21" max="21" width="9.140625" customWidth="1"/>
    <col min="22" max="22" width="1.28515625" customWidth="1"/>
    <col min="23" max="23" width="11.7109375" customWidth="1"/>
    <col min="24" max="24" width="1.28515625" customWidth="1"/>
    <col min="25" max="25" width="13" customWidth="1"/>
    <col min="26" max="26" width="0.28515625" customWidth="1"/>
  </cols>
  <sheetData>
    <row r="1" spans="1:25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14.45" customHeight="1" x14ac:dyDescent="0.2"/>
    <row r="5" spans="1:25" ht="22.5" customHeight="1" x14ac:dyDescent="0.2">
      <c r="A5" s="57" t="s">
        <v>37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10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 x14ac:dyDescent="0.2">
      <c r="C7" s="55" t="s">
        <v>7</v>
      </c>
      <c r="D7" s="55"/>
      <c r="E7" s="55"/>
      <c r="F7" s="55"/>
      <c r="G7" s="55"/>
      <c r="H7" s="55"/>
      <c r="I7" s="55"/>
      <c r="J7" s="55"/>
      <c r="K7" s="55"/>
      <c r="L7" s="55"/>
      <c r="M7" s="55"/>
      <c r="O7" s="55" t="s">
        <v>9</v>
      </c>
      <c r="P7" s="55"/>
      <c r="Q7" s="55"/>
      <c r="R7" s="55"/>
      <c r="S7" s="55"/>
      <c r="T7" s="55"/>
      <c r="U7" s="55"/>
      <c r="V7" s="55"/>
      <c r="W7" s="55"/>
      <c r="X7" s="55"/>
      <c r="Y7" s="55"/>
    </row>
    <row r="8" spans="1:25" ht="18.75" customHeight="1" x14ac:dyDescent="0.2">
      <c r="A8" s="2" t="s">
        <v>34</v>
      </c>
      <c r="C8" s="4" t="s">
        <v>38</v>
      </c>
      <c r="D8" s="3"/>
      <c r="E8" s="4" t="s">
        <v>39</v>
      </c>
      <c r="F8" s="3"/>
      <c r="G8" s="4" t="s">
        <v>40</v>
      </c>
      <c r="H8" s="3"/>
      <c r="I8" s="4" t="s">
        <v>41</v>
      </c>
      <c r="J8" s="3"/>
      <c r="K8" s="4" t="s">
        <v>35</v>
      </c>
      <c r="L8" s="3"/>
      <c r="M8" s="4" t="s">
        <v>36</v>
      </c>
      <c r="O8" s="4" t="s">
        <v>38</v>
      </c>
      <c r="P8" s="3"/>
      <c r="Q8" s="4" t="s">
        <v>39</v>
      </c>
      <c r="R8" s="3"/>
      <c r="S8" s="4" t="s">
        <v>40</v>
      </c>
      <c r="T8" s="3"/>
      <c r="U8" s="4" t="s">
        <v>41</v>
      </c>
      <c r="V8" s="3"/>
      <c r="W8" s="4" t="s">
        <v>35</v>
      </c>
      <c r="X8" s="3"/>
      <c r="Y8" s="4" t="s">
        <v>36</v>
      </c>
    </row>
    <row r="9" spans="1:25" ht="21.75" customHeight="1" x14ac:dyDescent="0.2">
      <c r="A9" s="5" t="s">
        <v>19</v>
      </c>
      <c r="C9" s="35" t="s">
        <v>42</v>
      </c>
      <c r="D9" s="14"/>
      <c r="E9" s="35" t="s">
        <v>43</v>
      </c>
      <c r="F9" s="14"/>
      <c r="G9" s="35" t="s">
        <v>44</v>
      </c>
      <c r="H9" s="14"/>
      <c r="I9" s="13">
        <v>3000</v>
      </c>
      <c r="J9" s="14"/>
      <c r="K9" s="13">
        <v>0</v>
      </c>
      <c r="L9" s="14"/>
      <c r="M9" s="35" t="s">
        <v>44</v>
      </c>
      <c r="N9" s="14"/>
      <c r="O9" s="35" t="s">
        <v>42</v>
      </c>
      <c r="P9" s="14"/>
      <c r="Q9" s="35" t="s">
        <v>43</v>
      </c>
      <c r="R9" s="14"/>
      <c r="S9" s="35" t="s">
        <v>44</v>
      </c>
      <c r="T9" s="14"/>
      <c r="U9" s="13">
        <v>3012</v>
      </c>
      <c r="V9" s="14"/>
      <c r="W9" s="13">
        <v>0</v>
      </c>
      <c r="X9" s="14"/>
      <c r="Y9" s="35" t="s">
        <v>44</v>
      </c>
    </row>
    <row r="10" spans="1:25" ht="21.75" customHeight="1" x14ac:dyDescent="0.2">
      <c r="A10" s="6" t="s">
        <v>20</v>
      </c>
      <c r="C10" s="36" t="s">
        <v>42</v>
      </c>
      <c r="D10" s="14"/>
      <c r="E10" s="36" t="s">
        <v>43</v>
      </c>
      <c r="F10" s="14"/>
      <c r="G10" s="36" t="s">
        <v>44</v>
      </c>
      <c r="H10" s="14"/>
      <c r="I10" s="16">
        <v>1500</v>
      </c>
      <c r="J10" s="14"/>
      <c r="K10" s="16">
        <v>0</v>
      </c>
      <c r="L10" s="14"/>
      <c r="M10" s="36" t="s">
        <v>44</v>
      </c>
      <c r="N10" s="14"/>
      <c r="O10" s="36" t="s">
        <v>42</v>
      </c>
      <c r="P10" s="14"/>
      <c r="Q10" s="36" t="s">
        <v>43</v>
      </c>
      <c r="R10" s="14"/>
      <c r="S10" s="36" t="s">
        <v>44</v>
      </c>
      <c r="T10" s="14"/>
      <c r="U10" s="16">
        <v>1512</v>
      </c>
      <c r="V10" s="14"/>
      <c r="W10" s="16">
        <v>0</v>
      </c>
      <c r="X10" s="14"/>
      <c r="Y10" s="36" t="s">
        <v>44</v>
      </c>
    </row>
    <row r="11" spans="1:25" ht="21.75" customHeight="1" x14ac:dyDescent="0.2">
      <c r="A11" s="6" t="s">
        <v>21</v>
      </c>
      <c r="C11" s="36" t="s">
        <v>42</v>
      </c>
      <c r="D11" s="14"/>
      <c r="E11" s="36" t="s">
        <v>43</v>
      </c>
      <c r="F11" s="14"/>
      <c r="G11" s="36" t="s">
        <v>44</v>
      </c>
      <c r="H11" s="14"/>
      <c r="I11" s="16">
        <v>1500</v>
      </c>
      <c r="J11" s="14"/>
      <c r="K11" s="16">
        <v>0</v>
      </c>
      <c r="L11" s="14"/>
      <c r="M11" s="36" t="s">
        <v>44</v>
      </c>
      <c r="N11" s="14"/>
      <c r="O11" s="36" t="s">
        <v>42</v>
      </c>
      <c r="P11" s="14"/>
      <c r="Q11" s="36" t="s">
        <v>43</v>
      </c>
      <c r="R11" s="14"/>
      <c r="S11" s="36" t="s">
        <v>44</v>
      </c>
      <c r="T11" s="14"/>
      <c r="U11" s="16">
        <v>1512</v>
      </c>
      <c r="V11" s="14"/>
      <c r="W11" s="16">
        <v>0</v>
      </c>
      <c r="X11" s="14"/>
      <c r="Y11" s="36" t="s">
        <v>44</v>
      </c>
    </row>
    <row r="12" spans="1:25" ht="21.75" customHeight="1" x14ac:dyDescent="0.2">
      <c r="A12" s="6" t="s">
        <v>22</v>
      </c>
      <c r="C12" s="36" t="s">
        <v>42</v>
      </c>
      <c r="D12" s="14"/>
      <c r="E12" s="36" t="s">
        <v>43</v>
      </c>
      <c r="F12" s="14"/>
      <c r="G12" s="36" t="s">
        <v>44</v>
      </c>
      <c r="H12" s="14"/>
      <c r="I12" s="16">
        <v>1500</v>
      </c>
      <c r="J12" s="14"/>
      <c r="K12" s="16">
        <v>0</v>
      </c>
      <c r="L12" s="14"/>
      <c r="M12" s="36" t="s">
        <v>44</v>
      </c>
      <c r="N12" s="14"/>
      <c r="O12" s="36" t="s">
        <v>42</v>
      </c>
      <c r="P12" s="14"/>
      <c r="Q12" s="36" t="s">
        <v>43</v>
      </c>
      <c r="R12" s="14"/>
      <c r="S12" s="36" t="s">
        <v>44</v>
      </c>
      <c r="T12" s="14"/>
      <c r="U12" s="16">
        <v>1512</v>
      </c>
      <c r="V12" s="14"/>
      <c r="W12" s="16">
        <v>0</v>
      </c>
      <c r="X12" s="14"/>
      <c r="Y12" s="36" t="s">
        <v>44</v>
      </c>
    </row>
    <row r="13" spans="1:25" ht="21.75" customHeight="1" x14ac:dyDescent="0.2">
      <c r="A13" s="6" t="s">
        <v>23</v>
      </c>
      <c r="C13" s="36" t="s">
        <v>42</v>
      </c>
      <c r="D13" s="14"/>
      <c r="E13" s="36" t="s">
        <v>43</v>
      </c>
      <c r="F13" s="14"/>
      <c r="G13" s="36" t="s">
        <v>44</v>
      </c>
      <c r="H13" s="14"/>
      <c r="I13" s="16">
        <v>11500</v>
      </c>
      <c r="J13" s="14"/>
      <c r="K13" s="16">
        <v>0</v>
      </c>
      <c r="L13" s="14"/>
      <c r="M13" s="36" t="s">
        <v>44</v>
      </c>
      <c r="N13" s="14"/>
      <c r="O13" s="36" t="s">
        <v>42</v>
      </c>
      <c r="P13" s="14"/>
      <c r="Q13" s="36" t="s">
        <v>43</v>
      </c>
      <c r="R13" s="14"/>
      <c r="S13" s="36" t="s">
        <v>44</v>
      </c>
      <c r="T13" s="14"/>
      <c r="U13" s="16">
        <v>11549</v>
      </c>
      <c r="V13" s="14"/>
      <c r="W13" s="16">
        <v>0</v>
      </c>
      <c r="X13" s="14"/>
      <c r="Y13" s="36" t="s">
        <v>44</v>
      </c>
    </row>
    <row r="14" spans="1:25" ht="21.75" customHeight="1" x14ac:dyDescent="0.2">
      <c r="A14" s="6" t="s">
        <v>24</v>
      </c>
      <c r="C14" s="36" t="s">
        <v>42</v>
      </c>
      <c r="D14" s="14"/>
      <c r="E14" s="36" t="s">
        <v>43</v>
      </c>
      <c r="F14" s="14"/>
      <c r="G14" s="36" t="s">
        <v>44</v>
      </c>
      <c r="H14" s="14"/>
      <c r="I14" s="16">
        <v>10500</v>
      </c>
      <c r="J14" s="14"/>
      <c r="K14" s="16">
        <v>0</v>
      </c>
      <c r="L14" s="14"/>
      <c r="M14" s="36" t="s">
        <v>44</v>
      </c>
      <c r="N14" s="14"/>
      <c r="O14" s="36" t="s">
        <v>42</v>
      </c>
      <c r="P14" s="14"/>
      <c r="Q14" s="36" t="s">
        <v>43</v>
      </c>
      <c r="R14" s="14"/>
      <c r="S14" s="36" t="s">
        <v>44</v>
      </c>
      <c r="T14" s="14"/>
      <c r="U14" s="16">
        <v>10511</v>
      </c>
      <c r="V14" s="14"/>
      <c r="W14" s="16">
        <v>0</v>
      </c>
      <c r="X14" s="14"/>
      <c r="Y14" s="36" t="s">
        <v>44</v>
      </c>
    </row>
    <row r="15" spans="1:25" ht="21.75" customHeight="1" x14ac:dyDescent="0.2">
      <c r="A15" s="6" t="s">
        <v>25</v>
      </c>
      <c r="C15" s="36" t="s">
        <v>42</v>
      </c>
      <c r="D15" s="14"/>
      <c r="E15" s="36" t="s">
        <v>43</v>
      </c>
      <c r="F15" s="14"/>
      <c r="G15" s="36" t="s">
        <v>44</v>
      </c>
      <c r="H15" s="14"/>
      <c r="I15" s="16">
        <v>4500</v>
      </c>
      <c r="J15" s="14"/>
      <c r="K15" s="16">
        <v>0</v>
      </c>
      <c r="L15" s="14"/>
      <c r="M15" s="36" t="s">
        <v>44</v>
      </c>
      <c r="N15" s="14"/>
      <c r="O15" s="36" t="s">
        <v>42</v>
      </c>
      <c r="P15" s="14"/>
      <c r="Q15" s="36" t="s">
        <v>43</v>
      </c>
      <c r="R15" s="14"/>
      <c r="S15" s="36" t="s">
        <v>44</v>
      </c>
      <c r="T15" s="14"/>
      <c r="U15" s="16">
        <v>4511</v>
      </c>
      <c r="V15" s="14"/>
      <c r="W15" s="16">
        <v>0</v>
      </c>
      <c r="X15" s="14"/>
      <c r="Y15" s="36" t="s">
        <v>44</v>
      </c>
    </row>
    <row r="16" spans="1:25" ht="21.75" customHeight="1" x14ac:dyDescent="0.2">
      <c r="A16" s="6" t="s">
        <v>26</v>
      </c>
      <c r="C16" s="36" t="s">
        <v>42</v>
      </c>
      <c r="D16" s="14"/>
      <c r="E16" s="36" t="s">
        <v>43</v>
      </c>
      <c r="F16" s="14"/>
      <c r="G16" s="36" t="s">
        <v>44</v>
      </c>
      <c r="H16" s="14"/>
      <c r="I16" s="16">
        <v>1000</v>
      </c>
      <c r="J16" s="14"/>
      <c r="K16" s="16">
        <v>0</v>
      </c>
      <c r="L16" s="14"/>
      <c r="M16" s="36" t="s">
        <v>44</v>
      </c>
      <c r="N16" s="14"/>
      <c r="O16" s="36" t="s">
        <v>42</v>
      </c>
      <c r="P16" s="14"/>
      <c r="Q16" s="36" t="s">
        <v>43</v>
      </c>
      <c r="R16" s="14"/>
      <c r="S16" s="36" t="s">
        <v>44</v>
      </c>
      <c r="T16" s="14"/>
      <c r="U16" s="16">
        <v>1015</v>
      </c>
      <c r="V16" s="14"/>
      <c r="W16" s="16">
        <v>0</v>
      </c>
      <c r="X16" s="14"/>
      <c r="Y16" s="36" t="s">
        <v>44</v>
      </c>
    </row>
    <row r="17" spans="1:25" ht="21.75" customHeight="1" x14ac:dyDescent="0.2">
      <c r="A17" s="6" t="s">
        <v>27</v>
      </c>
      <c r="C17" s="36" t="s">
        <v>42</v>
      </c>
      <c r="D17" s="14"/>
      <c r="E17" s="36" t="s">
        <v>43</v>
      </c>
      <c r="F17" s="14"/>
      <c r="G17" s="36" t="s">
        <v>44</v>
      </c>
      <c r="H17" s="14"/>
      <c r="I17" s="16">
        <v>500</v>
      </c>
      <c r="J17" s="14"/>
      <c r="K17" s="16">
        <v>0</v>
      </c>
      <c r="L17" s="14"/>
      <c r="M17" s="36" t="s">
        <v>44</v>
      </c>
      <c r="N17" s="14"/>
      <c r="O17" s="36" t="s">
        <v>42</v>
      </c>
      <c r="P17" s="14"/>
      <c r="Q17" s="36" t="s">
        <v>43</v>
      </c>
      <c r="R17" s="14"/>
      <c r="S17" s="36" t="s">
        <v>44</v>
      </c>
      <c r="T17" s="14"/>
      <c r="U17" s="16">
        <v>2016</v>
      </c>
      <c r="V17" s="14"/>
      <c r="W17" s="16">
        <v>0</v>
      </c>
      <c r="X17" s="14"/>
      <c r="Y17" s="36" t="s">
        <v>44</v>
      </c>
    </row>
    <row r="18" spans="1:25" ht="21.75" customHeight="1" x14ac:dyDescent="0.2">
      <c r="A18" s="6" t="s">
        <v>28</v>
      </c>
      <c r="C18" s="36" t="s">
        <v>42</v>
      </c>
      <c r="D18" s="14"/>
      <c r="E18" s="36" t="s">
        <v>43</v>
      </c>
      <c r="F18" s="14"/>
      <c r="G18" s="36" t="s">
        <v>44</v>
      </c>
      <c r="H18" s="14"/>
      <c r="I18" s="16">
        <v>1500</v>
      </c>
      <c r="J18" s="14"/>
      <c r="K18" s="16">
        <v>0</v>
      </c>
      <c r="L18" s="14"/>
      <c r="M18" s="36" t="s">
        <v>44</v>
      </c>
      <c r="N18" s="14"/>
      <c r="O18" s="36" t="s">
        <v>42</v>
      </c>
      <c r="P18" s="14"/>
      <c r="Q18" s="36" t="s">
        <v>43</v>
      </c>
      <c r="R18" s="14"/>
      <c r="S18" s="36" t="s">
        <v>44</v>
      </c>
      <c r="T18" s="14"/>
      <c r="U18" s="16">
        <v>1510</v>
      </c>
      <c r="V18" s="14"/>
      <c r="W18" s="16">
        <v>0</v>
      </c>
      <c r="X18" s="14"/>
      <c r="Y18" s="36" t="s">
        <v>44</v>
      </c>
    </row>
    <row r="19" spans="1:25" ht="21.75" customHeight="1" x14ac:dyDescent="0.2">
      <c r="A19" s="6" t="s">
        <v>29</v>
      </c>
      <c r="C19" s="36" t="s">
        <v>42</v>
      </c>
      <c r="D19" s="14"/>
      <c r="E19" s="36" t="s">
        <v>43</v>
      </c>
      <c r="F19" s="14"/>
      <c r="G19" s="36" t="s">
        <v>44</v>
      </c>
      <c r="H19" s="14"/>
      <c r="I19" s="16">
        <v>1500</v>
      </c>
      <c r="J19" s="14"/>
      <c r="K19" s="16">
        <v>0</v>
      </c>
      <c r="L19" s="14"/>
      <c r="M19" s="36" t="s">
        <v>44</v>
      </c>
      <c r="N19" s="14"/>
      <c r="O19" s="36" t="s">
        <v>42</v>
      </c>
      <c r="P19" s="14"/>
      <c r="Q19" s="36" t="s">
        <v>43</v>
      </c>
      <c r="R19" s="14"/>
      <c r="S19" s="36" t="s">
        <v>44</v>
      </c>
      <c r="T19" s="14"/>
      <c r="U19" s="16">
        <v>3015</v>
      </c>
      <c r="V19" s="14"/>
      <c r="W19" s="16">
        <v>0</v>
      </c>
      <c r="X19" s="14"/>
      <c r="Y19" s="36" t="s">
        <v>44</v>
      </c>
    </row>
    <row r="20" spans="1:25" ht="21.75" customHeight="1" x14ac:dyDescent="0.2">
      <c r="A20" s="6" t="s">
        <v>30</v>
      </c>
      <c r="C20" s="36" t="s">
        <v>42</v>
      </c>
      <c r="D20" s="14"/>
      <c r="E20" s="36" t="s">
        <v>43</v>
      </c>
      <c r="F20" s="14"/>
      <c r="G20" s="36" t="s">
        <v>44</v>
      </c>
      <c r="H20" s="14"/>
      <c r="I20" s="16">
        <v>1000</v>
      </c>
      <c r="J20" s="14"/>
      <c r="K20" s="16">
        <v>0</v>
      </c>
      <c r="L20" s="14"/>
      <c r="M20" s="36" t="s">
        <v>44</v>
      </c>
      <c r="N20" s="14"/>
      <c r="O20" s="36" t="s">
        <v>42</v>
      </c>
      <c r="P20" s="14"/>
      <c r="Q20" s="36" t="s">
        <v>43</v>
      </c>
      <c r="R20" s="14"/>
      <c r="S20" s="36" t="s">
        <v>44</v>
      </c>
      <c r="T20" s="14"/>
      <c r="U20" s="16">
        <v>1015</v>
      </c>
      <c r="V20" s="14"/>
      <c r="W20" s="16">
        <v>0</v>
      </c>
      <c r="X20" s="14"/>
      <c r="Y20" s="36" t="s">
        <v>44</v>
      </c>
    </row>
    <row r="21" spans="1:25" ht="21.75" customHeight="1" x14ac:dyDescent="0.2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21.75" customHeight="1" x14ac:dyDescent="0.2"/>
    <row r="23" spans="1:25" ht="21.75" customHeight="1" x14ac:dyDescent="0.2"/>
    <row r="24" spans="1:25" ht="21.75" customHeight="1" x14ac:dyDescent="0.2"/>
    <row r="25" spans="1:25" ht="21.75" customHeight="1" x14ac:dyDescent="0.2"/>
    <row r="26" spans="1:25" ht="21.75" customHeight="1" x14ac:dyDescent="0.2"/>
    <row r="27" spans="1:25" ht="21.75" customHeight="1" x14ac:dyDescent="0.2"/>
    <row r="28" spans="1:25" ht="21.75" customHeight="1" x14ac:dyDescent="0.2"/>
    <row r="29" spans="1:25" ht="21.75" customHeight="1" x14ac:dyDescent="0.2"/>
    <row r="30" spans="1:25" ht="21.75" customHeight="1" x14ac:dyDescent="0.2"/>
    <row r="31" spans="1:25" ht="21.75" customHeight="1" x14ac:dyDescent="0.2"/>
    <row r="32" spans="1:25" ht="21.75" customHeight="1" x14ac:dyDescent="0.2"/>
  </sheetData>
  <mergeCells count="6">
    <mergeCell ref="A1:Y1"/>
    <mergeCell ref="A2:Y2"/>
    <mergeCell ref="A3:Y3"/>
    <mergeCell ref="A5:Y5"/>
    <mergeCell ref="C7:M7"/>
    <mergeCell ref="O7:Y7"/>
  </mergeCells>
  <pageMargins left="0.39" right="0.39" top="0.39" bottom="0.39" header="0" footer="0"/>
  <pageSetup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rightToLeft="1" view="pageBreakPreview" zoomScale="110" zoomScaleNormal="100" zoomScaleSheetLayoutView="110" workbookViewId="0">
      <selection activeCell="A3" sqref="A3:L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.85546875" bestFit="1" customWidth="1"/>
    <col min="7" max="7" width="1.28515625" customWidth="1"/>
    <col min="8" max="8" width="18" customWidth="1"/>
    <col min="9" max="9" width="1.28515625" customWidth="1"/>
    <col min="10" max="10" width="14.28515625" customWidth="1"/>
    <col min="11" max="11" width="1.28515625" customWidth="1"/>
    <col min="12" max="12" width="15.7109375" customWidth="1"/>
    <col min="13" max="13" width="0.28515625" customWidth="1"/>
    <col min="15" max="15" width="12.7109375" bestFit="1" customWidth="1"/>
  </cols>
  <sheetData>
    <row r="1" spans="1:15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5" ht="14.45" customHeight="1" x14ac:dyDescent="0.2"/>
    <row r="5" spans="1:15" ht="14.45" customHeight="1" x14ac:dyDescent="0.2">
      <c r="A5" s="1" t="s">
        <v>45</v>
      </c>
      <c r="B5" s="57" t="s">
        <v>46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5" ht="14.45" customHeight="1" x14ac:dyDescent="0.2">
      <c r="D6" s="2" t="s">
        <v>7</v>
      </c>
      <c r="F6" s="55" t="s">
        <v>8</v>
      </c>
      <c r="G6" s="55"/>
      <c r="H6" s="55"/>
      <c r="J6" s="60" t="s">
        <v>9</v>
      </c>
      <c r="K6" s="60"/>
      <c r="L6" s="60"/>
    </row>
    <row r="7" spans="1:15" ht="38.25" customHeight="1" x14ac:dyDescent="0.2">
      <c r="A7" s="55" t="s">
        <v>47</v>
      </c>
      <c r="B7" s="55"/>
      <c r="D7" s="2" t="s">
        <v>48</v>
      </c>
      <c r="F7" s="2" t="s">
        <v>49</v>
      </c>
      <c r="H7" s="2" t="s">
        <v>50</v>
      </c>
      <c r="J7" s="2" t="s">
        <v>48</v>
      </c>
      <c r="L7" s="28" t="s">
        <v>18</v>
      </c>
    </row>
    <row r="8" spans="1:15" ht="21.75" customHeight="1" x14ac:dyDescent="0.2">
      <c r="A8" s="58" t="s">
        <v>89</v>
      </c>
      <c r="B8" s="58"/>
      <c r="D8" s="13">
        <v>5381761480</v>
      </c>
      <c r="E8" s="14"/>
      <c r="F8" s="13">
        <v>1759764310266</v>
      </c>
      <c r="G8" s="14"/>
      <c r="H8" s="13">
        <v>1758992674270</v>
      </c>
      <c r="I8" s="14"/>
      <c r="J8" s="13">
        <v>6153397476</v>
      </c>
      <c r="K8" s="14"/>
      <c r="L8" s="39">
        <f>(J8/$O$8)</f>
        <v>3.9239039095269155E-4</v>
      </c>
      <c r="O8">
        <v>15681825085115</v>
      </c>
    </row>
    <row r="9" spans="1:15" ht="21.75" customHeight="1" x14ac:dyDescent="0.2">
      <c r="A9" s="59" t="s">
        <v>90</v>
      </c>
      <c r="B9" s="59"/>
      <c r="D9" s="16">
        <v>31019204532</v>
      </c>
      <c r="E9" s="14"/>
      <c r="F9" s="16">
        <v>58281579</v>
      </c>
      <c r="G9" s="14"/>
      <c r="H9" s="16">
        <v>16835061557</v>
      </c>
      <c r="I9" s="14"/>
      <c r="J9" s="16">
        <v>14242424554</v>
      </c>
      <c r="K9" s="14"/>
      <c r="L9" s="40">
        <f>(J9/$O$8)</f>
        <v>9.0821218045077795E-4</v>
      </c>
    </row>
    <row r="10" spans="1:15" ht="21.75" customHeight="1" thickBot="1" x14ac:dyDescent="0.25">
      <c r="A10" s="51" t="s">
        <v>33</v>
      </c>
      <c r="B10" s="51"/>
      <c r="D10" s="21">
        <f>SUM(D8:D9)</f>
        <v>36400966012</v>
      </c>
      <c r="E10" s="14"/>
      <c r="F10" s="21">
        <f>SUM(F8:F9)</f>
        <v>1759822591845</v>
      </c>
      <c r="G10" s="14"/>
      <c r="H10" s="21">
        <f>SUM(H8:H9)</f>
        <v>1775827735827</v>
      </c>
      <c r="I10" s="14"/>
      <c r="J10" s="21">
        <f>SUM(J8:J9)</f>
        <v>20395822030</v>
      </c>
      <c r="K10" s="14"/>
      <c r="L10" s="41">
        <f>SUM(L8:L9)</f>
        <v>1.3006025714034696E-3</v>
      </c>
    </row>
    <row r="11" spans="1:15" ht="21.75" customHeight="1" thickTop="1" x14ac:dyDescent="0.2">
      <c r="A11" s="37"/>
      <c r="B11" s="37"/>
      <c r="D11" s="16"/>
      <c r="E11" s="14"/>
      <c r="F11" s="16"/>
      <c r="G11" s="14"/>
      <c r="H11" s="16"/>
      <c r="I11" s="14"/>
      <c r="J11" s="16"/>
      <c r="K11" s="14"/>
      <c r="L11" s="38"/>
    </row>
    <row r="13" spans="1:15" x14ac:dyDescent="0.2">
      <c r="J13" s="12">
        <v>20395822030</v>
      </c>
    </row>
    <row r="15" spans="1:15" x14ac:dyDescent="0.2">
      <c r="D15" s="12"/>
      <c r="F15" s="12"/>
      <c r="H15" s="12"/>
      <c r="J15" s="12"/>
    </row>
  </sheetData>
  <mergeCells count="10">
    <mergeCell ref="A7:B7"/>
    <mergeCell ref="A8:B8"/>
    <mergeCell ref="A9:B9"/>
    <mergeCell ref="A10:B10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4"/>
  <sheetViews>
    <sheetView rightToLeft="1" tabSelected="1" view="pageBreakPreview" zoomScaleNormal="100" zoomScaleSheetLayoutView="100" workbookViewId="0">
      <selection activeCell="B36" sqref="B3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28515625" customWidth="1"/>
    <col min="9" max="9" width="1.28515625" customWidth="1"/>
    <col min="10" max="10" width="19.42578125" customWidth="1"/>
    <col min="11" max="11" width="0.28515625" customWidth="1"/>
    <col min="14" max="14" width="20.5703125" customWidth="1"/>
    <col min="17" max="17" width="16.7109375" bestFit="1" customWidth="1"/>
  </cols>
  <sheetData>
    <row r="1" spans="1:17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7" ht="25.5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</row>
    <row r="3" spans="1:17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7" ht="14.45" customHeight="1" x14ac:dyDescent="0.2"/>
    <row r="5" spans="1:17" ht="29.1" customHeight="1" x14ac:dyDescent="0.2">
      <c r="A5" s="1" t="s">
        <v>53</v>
      </c>
      <c r="B5" s="57" t="s">
        <v>54</v>
      </c>
      <c r="C5" s="57"/>
      <c r="D5" s="57"/>
      <c r="E5" s="57"/>
      <c r="F5" s="57"/>
      <c r="G5" s="57"/>
      <c r="H5" s="57"/>
      <c r="I5" s="57"/>
      <c r="J5" s="57"/>
    </row>
    <row r="6" spans="1:17" ht="14.45" customHeight="1" x14ac:dyDescent="0.2"/>
    <row r="7" spans="1:17" ht="24.75" customHeight="1" x14ac:dyDescent="0.2">
      <c r="A7" s="55" t="s">
        <v>55</v>
      </c>
      <c r="B7" s="55"/>
      <c r="D7" s="2" t="s">
        <v>56</v>
      </c>
      <c r="F7" s="2" t="s">
        <v>48</v>
      </c>
      <c r="H7" s="2" t="s">
        <v>57</v>
      </c>
      <c r="J7" s="2" t="s">
        <v>58</v>
      </c>
    </row>
    <row r="8" spans="1:17" ht="18.75" x14ac:dyDescent="0.2">
      <c r="A8" s="58" t="s">
        <v>59</v>
      </c>
      <c r="B8" s="58"/>
      <c r="D8" s="23" t="s">
        <v>60</v>
      </c>
      <c r="F8" s="13">
        <f>'درآمد سرمایه گذاری در سهام'!U23</f>
        <v>1881325998310</v>
      </c>
      <c r="G8" s="14"/>
      <c r="H8" s="15">
        <v>99.78</v>
      </c>
      <c r="I8" s="14"/>
      <c r="J8" s="15">
        <v>11.98</v>
      </c>
      <c r="N8" s="12"/>
    </row>
    <row r="9" spans="1:17" ht="18.75" x14ac:dyDescent="0.2">
      <c r="A9" s="59" t="s">
        <v>63</v>
      </c>
      <c r="B9" s="59"/>
      <c r="D9" s="24" t="s">
        <v>61</v>
      </c>
      <c r="F9" s="16">
        <f>'درآمد سپرده بانکی'!H10</f>
        <v>62010562</v>
      </c>
      <c r="G9" s="14"/>
      <c r="H9" s="17">
        <v>0</v>
      </c>
      <c r="I9" s="14"/>
      <c r="J9" s="17">
        <v>0</v>
      </c>
    </row>
    <row r="10" spans="1:17" ht="18.75" x14ac:dyDescent="0.2">
      <c r="A10" s="61" t="s">
        <v>64</v>
      </c>
      <c r="B10" s="61"/>
      <c r="D10" s="25" t="s">
        <v>62</v>
      </c>
      <c r="F10" s="18">
        <f>'سایر درآمدها'!F9</f>
        <v>991545510</v>
      </c>
      <c r="G10" s="14"/>
      <c r="H10" s="19">
        <v>0.05</v>
      </c>
      <c r="I10" s="14"/>
      <c r="J10" s="19">
        <v>0.01</v>
      </c>
      <c r="N10" s="12"/>
      <c r="Q10" s="12"/>
    </row>
    <row r="11" spans="1:17" ht="21.75" thickBot="1" x14ac:dyDescent="0.25">
      <c r="A11" s="51" t="s">
        <v>33</v>
      </c>
      <c r="B11" s="51"/>
      <c r="D11" s="10"/>
      <c r="F11" s="21">
        <f>SUM(F8:F10)</f>
        <v>1882379554382</v>
      </c>
      <c r="G11" s="14"/>
      <c r="H11" s="22">
        <v>99.83</v>
      </c>
      <c r="I11" s="14"/>
      <c r="J11" s="22">
        <v>11.99</v>
      </c>
      <c r="N11" s="12"/>
    </row>
    <row r="12" spans="1:17" ht="13.5" thickTop="1" x14ac:dyDescent="0.2">
      <c r="F12" s="42">
        <v>1882379554382</v>
      </c>
      <c r="N12" s="12"/>
    </row>
    <row r="13" spans="1:17" x14ac:dyDescent="0.2">
      <c r="D13" s="43" t="s">
        <v>93</v>
      </c>
      <c r="F13" s="12">
        <f>F11-F12</f>
        <v>0</v>
      </c>
    </row>
    <row r="14" spans="1:17" x14ac:dyDescent="0.2">
      <c r="N14" s="1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7" type="noConversion"/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5"/>
  <sheetViews>
    <sheetView rightToLeft="1" view="pageBreakPreview" zoomScale="80" zoomScaleNormal="100" zoomScaleSheetLayoutView="80" workbookViewId="0">
      <selection activeCell="U11" sqref="U11"/>
    </sheetView>
  </sheetViews>
  <sheetFormatPr defaultRowHeight="12.75" x14ac:dyDescent="0.2"/>
  <cols>
    <col min="1" max="1" width="5.140625" customWidth="1"/>
    <col min="2" max="2" width="81.140625" customWidth="1"/>
    <col min="3" max="3" width="1.28515625" customWidth="1"/>
    <col min="4" max="4" width="13" customWidth="1"/>
    <col min="5" max="5" width="1.28515625" customWidth="1"/>
    <col min="6" max="6" width="21.85546875" customWidth="1"/>
    <col min="7" max="7" width="1.28515625" customWidth="1"/>
    <col min="8" max="8" width="22.7109375" customWidth="1"/>
    <col min="9" max="9" width="1.28515625" customWidth="1"/>
    <col min="10" max="10" width="20" customWidth="1"/>
    <col min="11" max="11" width="1.28515625" customWidth="1"/>
    <col min="12" max="12" width="18" bestFit="1" customWidth="1"/>
    <col min="13" max="13" width="1.28515625" customWidth="1"/>
    <col min="14" max="14" width="15" bestFit="1" customWidth="1"/>
    <col min="15" max="16" width="1.28515625" customWidth="1"/>
    <col min="17" max="17" width="19.28515625" customWidth="1"/>
    <col min="18" max="18" width="1.28515625" customWidth="1"/>
    <col min="19" max="19" width="19.28515625" customWidth="1"/>
    <col min="20" max="20" width="1.28515625" customWidth="1"/>
    <col min="21" max="21" width="20.285156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21.75" customHeight="1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spans="1:23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4.45" customHeight="1" x14ac:dyDescent="0.2"/>
    <row r="5" spans="1:23" ht="14.45" customHeight="1" x14ac:dyDescent="0.2">
      <c r="A5" s="1" t="s">
        <v>65</v>
      </c>
      <c r="B5" s="57" t="s">
        <v>66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4.45" customHeight="1" x14ac:dyDescent="0.2">
      <c r="D6" s="55" t="s">
        <v>67</v>
      </c>
      <c r="E6" s="55"/>
      <c r="F6" s="55"/>
      <c r="G6" s="55"/>
      <c r="H6" s="55"/>
      <c r="I6" s="55"/>
      <c r="J6" s="55"/>
      <c r="K6" s="55"/>
      <c r="L6" s="55"/>
      <c r="N6" s="55" t="s">
        <v>68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 x14ac:dyDescent="0.2">
      <c r="D7" s="3"/>
      <c r="E7" s="3"/>
      <c r="F7" s="3"/>
      <c r="G7" s="3"/>
      <c r="H7" s="3"/>
      <c r="I7" s="3"/>
      <c r="J7" s="54" t="s">
        <v>33</v>
      </c>
      <c r="K7" s="54"/>
      <c r="L7" s="54"/>
      <c r="N7" s="3"/>
      <c r="O7" s="3"/>
      <c r="P7" s="3"/>
      <c r="Q7" s="3"/>
      <c r="R7" s="3"/>
      <c r="S7" s="3"/>
      <c r="T7" s="3"/>
      <c r="U7" s="54" t="s">
        <v>33</v>
      </c>
      <c r="V7" s="54"/>
      <c r="W7" s="54"/>
    </row>
    <row r="8" spans="1:23" ht="14.45" customHeight="1" x14ac:dyDescent="0.2">
      <c r="A8" s="55" t="s">
        <v>69</v>
      </c>
      <c r="B8" s="55"/>
      <c r="D8" s="2" t="s">
        <v>70</v>
      </c>
      <c r="F8" s="2" t="s">
        <v>71</v>
      </c>
      <c r="H8" s="2" t="s">
        <v>72</v>
      </c>
      <c r="J8" s="4" t="s">
        <v>48</v>
      </c>
      <c r="K8" s="3"/>
      <c r="L8" s="4" t="s">
        <v>57</v>
      </c>
      <c r="N8" s="2" t="s">
        <v>70</v>
      </c>
      <c r="P8" s="55" t="s">
        <v>71</v>
      </c>
      <c r="Q8" s="55"/>
      <c r="S8" s="2" t="s">
        <v>72</v>
      </c>
      <c r="U8" s="4" t="s">
        <v>48</v>
      </c>
      <c r="V8" s="3"/>
      <c r="W8" s="4" t="s">
        <v>57</v>
      </c>
    </row>
    <row r="9" spans="1:23" ht="21.75" customHeight="1" x14ac:dyDescent="0.2">
      <c r="A9" s="58" t="s">
        <v>32</v>
      </c>
      <c r="B9" s="58"/>
      <c r="D9" s="13">
        <v>0</v>
      </c>
      <c r="E9" s="14"/>
      <c r="F9" s="13">
        <v>1669740695087</v>
      </c>
      <c r="G9" s="14"/>
      <c r="H9" s="13">
        <v>117379614175</v>
      </c>
      <c r="I9" s="14"/>
      <c r="J9" s="13">
        <f>F9+H9</f>
        <v>1787120309262</v>
      </c>
      <c r="K9" s="14"/>
      <c r="L9" s="15">
        <v>94.8</v>
      </c>
      <c r="M9" s="14"/>
      <c r="N9" s="13">
        <v>0</v>
      </c>
      <c r="O9" s="14"/>
      <c r="P9" s="56">
        <v>1669740695087</v>
      </c>
      <c r="Q9" s="56"/>
      <c r="R9" s="14"/>
      <c r="S9" s="13">
        <v>117379614175</v>
      </c>
      <c r="T9" s="14"/>
      <c r="U9" s="13">
        <f>P9+S9</f>
        <v>1787120309262</v>
      </c>
      <c r="V9" s="14"/>
      <c r="W9" s="15">
        <v>94.8</v>
      </c>
    </row>
    <row r="10" spans="1:23" ht="21.75" customHeight="1" x14ac:dyDescent="0.2">
      <c r="A10" s="59" t="s">
        <v>31</v>
      </c>
      <c r="B10" s="59"/>
      <c r="D10" s="16">
        <v>0</v>
      </c>
      <c r="E10" s="14"/>
      <c r="F10" s="16">
        <v>0</v>
      </c>
      <c r="G10" s="14"/>
      <c r="H10" s="16">
        <v>50158547025</v>
      </c>
      <c r="I10" s="14"/>
      <c r="J10" s="16">
        <v>50158547025</v>
      </c>
      <c r="K10" s="14"/>
      <c r="L10" s="17">
        <v>2.63</v>
      </c>
      <c r="M10" s="14"/>
      <c r="N10" s="16">
        <v>0</v>
      </c>
      <c r="O10" s="14"/>
      <c r="P10" s="52">
        <v>0</v>
      </c>
      <c r="Q10" s="52"/>
      <c r="R10" s="14"/>
      <c r="S10" s="16">
        <v>50158547025</v>
      </c>
      <c r="T10" s="14"/>
      <c r="U10" s="16">
        <f>SUM(N10:S10)</f>
        <v>50158547025</v>
      </c>
      <c r="V10" s="14"/>
      <c r="W10" s="17">
        <v>2.63</v>
      </c>
    </row>
    <row r="11" spans="1:23" ht="21.75" customHeight="1" x14ac:dyDescent="0.2">
      <c r="A11" s="59" t="s">
        <v>19</v>
      </c>
      <c r="B11" s="59"/>
      <c r="D11" s="16">
        <v>0</v>
      </c>
      <c r="E11" s="14"/>
      <c r="F11" s="16">
        <v>3060792161</v>
      </c>
      <c r="G11" s="14"/>
      <c r="H11" s="16">
        <v>0</v>
      </c>
      <c r="I11" s="14"/>
      <c r="J11" s="16">
        <v>3060792161</v>
      </c>
      <c r="K11" s="14"/>
      <c r="L11" s="17">
        <v>0.16</v>
      </c>
      <c r="M11" s="14"/>
      <c r="N11" s="16">
        <v>0</v>
      </c>
      <c r="O11" s="14"/>
      <c r="P11" s="52">
        <v>3060792161</v>
      </c>
      <c r="Q11" s="52"/>
      <c r="R11" s="14"/>
      <c r="S11" s="16">
        <v>0</v>
      </c>
      <c r="T11" s="14"/>
      <c r="U11" s="16">
        <f t="shared" ref="U11:U22" si="0">SUM(N11:S11)</f>
        <v>3060792161</v>
      </c>
      <c r="V11" s="14"/>
      <c r="W11" s="17">
        <v>0.16</v>
      </c>
    </row>
    <row r="12" spans="1:23" ht="21.75" customHeight="1" x14ac:dyDescent="0.2">
      <c r="A12" s="59" t="s">
        <v>20</v>
      </c>
      <c r="B12" s="59"/>
      <c r="D12" s="16">
        <v>0</v>
      </c>
      <c r="E12" s="14"/>
      <c r="F12" s="16">
        <v>1321060958</v>
      </c>
      <c r="G12" s="14"/>
      <c r="H12" s="16">
        <v>0</v>
      </c>
      <c r="I12" s="14"/>
      <c r="J12" s="16">
        <v>1321060958</v>
      </c>
      <c r="K12" s="14"/>
      <c r="L12" s="17">
        <v>7.0000000000000007E-2</v>
      </c>
      <c r="M12" s="14"/>
      <c r="N12" s="16">
        <v>0</v>
      </c>
      <c r="O12" s="14"/>
      <c r="P12" s="52">
        <v>1321060958</v>
      </c>
      <c r="Q12" s="52"/>
      <c r="R12" s="14"/>
      <c r="S12" s="16">
        <v>0</v>
      </c>
      <c r="T12" s="14"/>
      <c r="U12" s="16">
        <f t="shared" si="0"/>
        <v>1321060958</v>
      </c>
      <c r="V12" s="14"/>
      <c r="W12" s="17">
        <v>7.0000000000000007E-2</v>
      </c>
    </row>
    <row r="13" spans="1:23" ht="21.75" customHeight="1" x14ac:dyDescent="0.2">
      <c r="A13" s="59" t="s">
        <v>23</v>
      </c>
      <c r="B13" s="59"/>
      <c r="D13" s="16">
        <v>0</v>
      </c>
      <c r="E13" s="14"/>
      <c r="F13" s="16">
        <v>14424430503</v>
      </c>
      <c r="G13" s="14"/>
      <c r="H13" s="16">
        <v>0</v>
      </c>
      <c r="I13" s="14"/>
      <c r="J13" s="16">
        <v>14424430503</v>
      </c>
      <c r="K13" s="14"/>
      <c r="L13" s="17">
        <v>0.77</v>
      </c>
      <c r="M13" s="14"/>
      <c r="N13" s="16">
        <v>0</v>
      </c>
      <c r="O13" s="14"/>
      <c r="P13" s="52">
        <v>14424430503</v>
      </c>
      <c r="Q13" s="52"/>
      <c r="R13" s="14"/>
      <c r="S13" s="16">
        <v>0</v>
      </c>
      <c r="T13" s="14"/>
      <c r="U13" s="16">
        <f t="shared" si="0"/>
        <v>14424430503</v>
      </c>
      <c r="V13" s="14"/>
      <c r="W13" s="17">
        <v>0.77</v>
      </c>
    </row>
    <row r="14" spans="1:23" ht="21.75" customHeight="1" x14ac:dyDescent="0.2">
      <c r="A14" s="59" t="s">
        <v>24</v>
      </c>
      <c r="B14" s="59"/>
      <c r="D14" s="16">
        <v>0</v>
      </c>
      <c r="E14" s="14"/>
      <c r="F14" s="16">
        <v>11965110077</v>
      </c>
      <c r="G14" s="14"/>
      <c r="H14" s="16">
        <v>0</v>
      </c>
      <c r="I14" s="14"/>
      <c r="J14" s="16">
        <v>11965110077</v>
      </c>
      <c r="K14" s="14"/>
      <c r="L14" s="17">
        <v>0.64</v>
      </c>
      <c r="M14" s="14"/>
      <c r="N14" s="16">
        <v>0</v>
      </c>
      <c r="O14" s="14"/>
      <c r="P14" s="52">
        <v>11965110077</v>
      </c>
      <c r="Q14" s="52"/>
      <c r="R14" s="14"/>
      <c r="S14" s="16">
        <v>0</v>
      </c>
      <c r="T14" s="14"/>
      <c r="U14" s="16">
        <f t="shared" si="0"/>
        <v>11965110077</v>
      </c>
      <c r="V14" s="14"/>
      <c r="W14" s="17">
        <v>0.64</v>
      </c>
    </row>
    <row r="15" spans="1:23" ht="21.75" customHeight="1" x14ac:dyDescent="0.2">
      <c r="A15" s="59" t="s">
        <v>25</v>
      </c>
      <c r="B15" s="59"/>
      <c r="D15" s="16">
        <v>0</v>
      </c>
      <c r="E15" s="14"/>
      <c r="F15" s="16">
        <v>4839360689</v>
      </c>
      <c r="G15" s="14"/>
      <c r="H15" s="16">
        <v>0</v>
      </c>
      <c r="I15" s="14"/>
      <c r="J15" s="16">
        <v>4839360689</v>
      </c>
      <c r="K15" s="14"/>
      <c r="L15" s="17">
        <v>0.26</v>
      </c>
      <c r="M15" s="14"/>
      <c r="N15" s="16">
        <v>0</v>
      </c>
      <c r="O15" s="14"/>
      <c r="P15" s="52">
        <v>4839360689</v>
      </c>
      <c r="Q15" s="52"/>
      <c r="R15" s="14"/>
      <c r="S15" s="16">
        <v>0</v>
      </c>
      <c r="T15" s="14"/>
      <c r="U15" s="16">
        <f t="shared" si="0"/>
        <v>4839360689</v>
      </c>
      <c r="V15" s="14"/>
      <c r="W15" s="17">
        <v>0.26</v>
      </c>
    </row>
    <row r="16" spans="1:23" ht="21.75" customHeight="1" x14ac:dyDescent="0.2">
      <c r="A16" s="59" t="s">
        <v>21</v>
      </c>
      <c r="B16" s="59"/>
      <c r="D16" s="16">
        <v>0</v>
      </c>
      <c r="E16" s="14"/>
      <c r="F16" s="16">
        <v>1365622880</v>
      </c>
      <c r="G16" s="14"/>
      <c r="H16" s="16">
        <v>0</v>
      </c>
      <c r="I16" s="14"/>
      <c r="J16" s="16">
        <v>1365622880</v>
      </c>
      <c r="K16" s="14"/>
      <c r="L16" s="17">
        <v>7.0000000000000007E-2</v>
      </c>
      <c r="M16" s="14"/>
      <c r="N16" s="16">
        <v>0</v>
      </c>
      <c r="O16" s="14"/>
      <c r="P16" s="52">
        <v>1365622880</v>
      </c>
      <c r="Q16" s="52"/>
      <c r="R16" s="14"/>
      <c r="S16" s="16">
        <v>0</v>
      </c>
      <c r="T16" s="14"/>
      <c r="U16" s="16">
        <f t="shared" si="0"/>
        <v>1365622880</v>
      </c>
      <c r="V16" s="14"/>
      <c r="W16" s="17">
        <v>7.0000000000000007E-2</v>
      </c>
    </row>
    <row r="17" spans="1:23" ht="21.75" customHeight="1" x14ac:dyDescent="0.2">
      <c r="A17" s="59" t="s">
        <v>22</v>
      </c>
      <c r="B17" s="59"/>
      <c r="D17" s="16">
        <v>0</v>
      </c>
      <c r="E17" s="14"/>
      <c r="F17" s="16">
        <v>1197632578</v>
      </c>
      <c r="G17" s="14"/>
      <c r="H17" s="16">
        <v>0</v>
      </c>
      <c r="I17" s="14"/>
      <c r="J17" s="16">
        <v>1197632578</v>
      </c>
      <c r="K17" s="14"/>
      <c r="L17" s="17">
        <v>0.06</v>
      </c>
      <c r="M17" s="14"/>
      <c r="N17" s="16">
        <v>0</v>
      </c>
      <c r="O17" s="14"/>
      <c r="P17" s="52">
        <v>1197632578</v>
      </c>
      <c r="Q17" s="52"/>
      <c r="R17" s="14"/>
      <c r="S17" s="16">
        <v>0</v>
      </c>
      <c r="T17" s="14"/>
      <c r="U17" s="16">
        <f t="shared" si="0"/>
        <v>1197632578</v>
      </c>
      <c r="V17" s="14"/>
      <c r="W17" s="17">
        <v>0.06</v>
      </c>
    </row>
    <row r="18" spans="1:23" ht="21.75" customHeight="1" x14ac:dyDescent="0.2">
      <c r="A18" s="59" t="s">
        <v>26</v>
      </c>
      <c r="B18" s="59"/>
      <c r="D18" s="16">
        <v>0</v>
      </c>
      <c r="E18" s="14"/>
      <c r="F18" s="16">
        <v>1095487396</v>
      </c>
      <c r="G18" s="14"/>
      <c r="H18" s="16">
        <v>0</v>
      </c>
      <c r="I18" s="14"/>
      <c r="J18" s="16">
        <v>1095487396</v>
      </c>
      <c r="K18" s="14"/>
      <c r="L18" s="17">
        <v>0.06</v>
      </c>
      <c r="M18" s="14"/>
      <c r="N18" s="16">
        <v>0</v>
      </c>
      <c r="O18" s="14"/>
      <c r="P18" s="52">
        <v>1095487396</v>
      </c>
      <c r="Q18" s="52"/>
      <c r="R18" s="14"/>
      <c r="S18" s="16">
        <v>0</v>
      </c>
      <c r="T18" s="14"/>
      <c r="U18" s="16">
        <f t="shared" si="0"/>
        <v>1095487396</v>
      </c>
      <c r="V18" s="14"/>
      <c r="W18" s="17">
        <v>0.06</v>
      </c>
    </row>
    <row r="19" spans="1:23" ht="21.75" customHeight="1" x14ac:dyDescent="0.2">
      <c r="A19" s="59" t="s">
        <v>27</v>
      </c>
      <c r="B19" s="59"/>
      <c r="D19" s="16">
        <v>0</v>
      </c>
      <c r="E19" s="14"/>
      <c r="F19" s="16">
        <v>290405936</v>
      </c>
      <c r="G19" s="14"/>
      <c r="H19" s="16">
        <v>0</v>
      </c>
      <c r="I19" s="14"/>
      <c r="J19" s="16">
        <v>290405936</v>
      </c>
      <c r="K19" s="14"/>
      <c r="L19" s="17">
        <v>0.02</v>
      </c>
      <c r="M19" s="14"/>
      <c r="N19" s="16">
        <v>0</v>
      </c>
      <c r="O19" s="14"/>
      <c r="P19" s="52">
        <v>290405936</v>
      </c>
      <c r="Q19" s="52"/>
      <c r="R19" s="14"/>
      <c r="S19" s="16">
        <v>0</v>
      </c>
      <c r="T19" s="14"/>
      <c r="U19" s="16">
        <f t="shared" si="0"/>
        <v>290405936</v>
      </c>
      <c r="V19" s="14"/>
      <c r="W19" s="17">
        <v>0.02</v>
      </c>
    </row>
    <row r="20" spans="1:23" ht="21.75" customHeight="1" x14ac:dyDescent="0.2">
      <c r="A20" s="59" t="s">
        <v>28</v>
      </c>
      <c r="B20" s="59"/>
      <c r="D20" s="16">
        <v>0</v>
      </c>
      <c r="E20" s="14"/>
      <c r="F20" s="16">
        <v>1686302197</v>
      </c>
      <c r="G20" s="14"/>
      <c r="H20" s="16">
        <v>0</v>
      </c>
      <c r="I20" s="14"/>
      <c r="J20" s="16">
        <v>1686302197</v>
      </c>
      <c r="K20" s="14"/>
      <c r="L20" s="17">
        <v>0.09</v>
      </c>
      <c r="M20" s="14"/>
      <c r="N20" s="16">
        <v>0</v>
      </c>
      <c r="O20" s="14"/>
      <c r="P20" s="52">
        <v>1686302197</v>
      </c>
      <c r="Q20" s="52"/>
      <c r="R20" s="14"/>
      <c r="S20" s="16">
        <v>0</v>
      </c>
      <c r="T20" s="14"/>
      <c r="U20" s="16">
        <f t="shared" si="0"/>
        <v>1686302197</v>
      </c>
      <c r="V20" s="14"/>
      <c r="W20" s="17">
        <v>0.09</v>
      </c>
    </row>
    <row r="21" spans="1:23" ht="21.75" customHeight="1" x14ac:dyDescent="0.2">
      <c r="A21" s="59" t="s">
        <v>29</v>
      </c>
      <c r="B21" s="59"/>
      <c r="D21" s="16">
        <v>0</v>
      </c>
      <c r="E21" s="14"/>
      <c r="F21" s="16">
        <v>1614287349</v>
      </c>
      <c r="G21" s="14"/>
      <c r="H21" s="16">
        <v>0</v>
      </c>
      <c r="I21" s="14"/>
      <c r="J21" s="16">
        <v>1614287349</v>
      </c>
      <c r="K21" s="14"/>
      <c r="L21" s="17">
        <v>0.09</v>
      </c>
      <c r="M21" s="14"/>
      <c r="N21" s="16">
        <v>0</v>
      </c>
      <c r="O21" s="14"/>
      <c r="P21" s="52">
        <v>1614287349</v>
      </c>
      <c r="Q21" s="52"/>
      <c r="R21" s="14"/>
      <c r="S21" s="16">
        <v>0</v>
      </c>
      <c r="T21" s="14"/>
      <c r="U21" s="16">
        <f t="shared" si="0"/>
        <v>1614287349</v>
      </c>
      <c r="V21" s="14"/>
      <c r="W21" s="17">
        <v>0.09</v>
      </c>
    </row>
    <row r="22" spans="1:23" ht="21.75" customHeight="1" x14ac:dyDescent="0.2">
      <c r="A22" s="61" t="s">
        <v>30</v>
      </c>
      <c r="B22" s="61"/>
      <c r="D22" s="18">
        <v>0</v>
      </c>
      <c r="E22" s="14"/>
      <c r="F22" s="18">
        <v>1186649299</v>
      </c>
      <c r="G22" s="14"/>
      <c r="H22" s="18">
        <v>0</v>
      </c>
      <c r="I22" s="14"/>
      <c r="J22" s="18">
        <v>1186649299</v>
      </c>
      <c r="K22" s="14"/>
      <c r="L22" s="19">
        <v>0.06</v>
      </c>
      <c r="M22" s="14"/>
      <c r="N22" s="18">
        <v>0</v>
      </c>
      <c r="O22" s="14"/>
      <c r="P22" s="52">
        <v>1186649299</v>
      </c>
      <c r="Q22" s="53"/>
      <c r="R22" s="14"/>
      <c r="S22" s="18">
        <v>0</v>
      </c>
      <c r="T22" s="14"/>
      <c r="U22" s="16">
        <f t="shared" si="0"/>
        <v>1186649299</v>
      </c>
      <c r="V22" s="14"/>
      <c r="W22" s="19">
        <v>0.06</v>
      </c>
    </row>
    <row r="23" spans="1:23" ht="21.75" customHeight="1" thickBot="1" x14ac:dyDescent="0.25">
      <c r="A23" s="51" t="s">
        <v>33</v>
      </c>
      <c r="B23" s="51"/>
      <c r="D23" s="21">
        <v>0</v>
      </c>
      <c r="E23" s="14"/>
      <c r="F23" s="21">
        <f>SUM(F9:F22)</f>
        <v>1713787837110</v>
      </c>
      <c r="G23" s="14"/>
      <c r="H23" s="21">
        <f>SUM(H9:H22)</f>
        <v>167538161200</v>
      </c>
      <c r="I23" s="14"/>
      <c r="J23" s="21">
        <f>SUM(J9:J22)</f>
        <v>1881325998310</v>
      </c>
      <c r="K23" s="14"/>
      <c r="L23" s="22">
        <f>SUM(L9:L22)</f>
        <v>99.779999999999987</v>
      </c>
      <c r="M23" s="14"/>
      <c r="N23" s="21">
        <v>0</v>
      </c>
      <c r="O23" s="14"/>
      <c r="P23" s="20">
        <f>SUM(P9:P22)</f>
        <v>1713787837110</v>
      </c>
      <c r="Q23" s="21">
        <f>SUM(P23)</f>
        <v>1713787837110</v>
      </c>
      <c r="R23" s="14"/>
      <c r="S23" s="21">
        <f>SUM(S9:S22)</f>
        <v>167538161200</v>
      </c>
      <c r="T23" s="14"/>
      <c r="U23" s="21">
        <f>SUM(U9:U22)</f>
        <v>1881325998310</v>
      </c>
      <c r="V23" s="14"/>
      <c r="W23" s="22">
        <f>SUM(W9:W22)</f>
        <v>99.779999999999987</v>
      </c>
    </row>
    <row r="24" spans="1:23" ht="13.5" thickTop="1" x14ac:dyDescent="0.2">
      <c r="S24" s="12"/>
    </row>
    <row r="25" spans="1:23" x14ac:dyDescent="0.2">
      <c r="F25" s="12"/>
      <c r="Q25" s="12"/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topLeftCell="A4" zoomScaleNormal="100" zoomScaleSheetLayoutView="100" workbookViewId="0">
      <selection activeCell="H11" sqref="H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21.75" customHeight="1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14.45" customHeight="1" x14ac:dyDescent="0.2">
      <c r="A5" s="26" t="s">
        <v>91</v>
      </c>
      <c r="B5" s="57" t="s">
        <v>73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 x14ac:dyDescent="0.2">
      <c r="D6" s="55" t="s">
        <v>67</v>
      </c>
      <c r="E6" s="55"/>
      <c r="F6" s="55"/>
      <c r="H6" s="55" t="s">
        <v>68</v>
      </c>
      <c r="I6" s="55"/>
      <c r="J6" s="55"/>
    </row>
    <row r="7" spans="1:10" ht="36.4" customHeight="1" x14ac:dyDescent="0.2">
      <c r="A7" s="55" t="s">
        <v>74</v>
      </c>
      <c r="B7" s="55"/>
      <c r="D7" s="11" t="s">
        <v>75</v>
      </c>
      <c r="E7" s="3"/>
      <c r="F7" s="11" t="s">
        <v>76</v>
      </c>
      <c r="H7" s="11" t="s">
        <v>75</v>
      </c>
      <c r="I7" s="3"/>
      <c r="J7" s="11" t="s">
        <v>76</v>
      </c>
    </row>
    <row r="8" spans="1:10" ht="21.75" customHeight="1" x14ac:dyDescent="0.2">
      <c r="A8" s="58" t="s">
        <v>92</v>
      </c>
      <c r="B8" s="58"/>
      <c r="D8" s="13">
        <v>3728983</v>
      </c>
      <c r="E8" s="14"/>
      <c r="F8" s="13">
        <v>0</v>
      </c>
      <c r="G8" s="14"/>
      <c r="H8" s="13">
        <v>3728983</v>
      </c>
      <c r="I8" s="14"/>
      <c r="J8" s="13">
        <v>0</v>
      </c>
    </row>
    <row r="9" spans="1:10" ht="21.75" customHeight="1" x14ac:dyDescent="0.2">
      <c r="A9" s="59" t="s">
        <v>51</v>
      </c>
      <c r="B9" s="59"/>
      <c r="D9" s="16">
        <v>58281579</v>
      </c>
      <c r="E9" s="14"/>
      <c r="F9" s="16">
        <v>0</v>
      </c>
      <c r="G9" s="14"/>
      <c r="H9" s="16">
        <v>58281579</v>
      </c>
      <c r="I9" s="14"/>
      <c r="J9" s="16">
        <v>0</v>
      </c>
    </row>
    <row r="10" spans="1:10" ht="21.75" customHeight="1" x14ac:dyDescent="0.2">
      <c r="A10" s="51" t="s">
        <v>33</v>
      </c>
      <c r="B10" s="51"/>
      <c r="D10" s="21">
        <f>SUM(D8:D9)</f>
        <v>62010562</v>
      </c>
      <c r="E10" s="14"/>
      <c r="F10" s="21">
        <v>0</v>
      </c>
      <c r="G10" s="14"/>
      <c r="H10" s="21">
        <f>SUM(H8:H9)</f>
        <v>62010562</v>
      </c>
      <c r="I10" s="14"/>
      <c r="J10" s="21">
        <v>0</v>
      </c>
    </row>
    <row r="12" spans="1:10" x14ac:dyDescent="0.2">
      <c r="H12" s="12"/>
    </row>
    <row r="13" spans="1:10" x14ac:dyDescent="0.2">
      <c r="D13" s="12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Normal="100" zoomScaleSheetLayoutView="100" workbookViewId="0">
      <selection activeCell="I3" sqref="I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49" t="s">
        <v>0</v>
      </c>
      <c r="B1" s="49"/>
      <c r="C1" s="49"/>
      <c r="D1" s="49"/>
      <c r="E1" s="49"/>
      <c r="F1" s="49"/>
    </row>
    <row r="2" spans="1:6" ht="25.5" x14ac:dyDescent="0.2">
      <c r="A2" s="49" t="s">
        <v>52</v>
      </c>
      <c r="B2" s="49"/>
      <c r="C2" s="49"/>
      <c r="D2" s="49"/>
      <c r="E2" s="49"/>
      <c r="F2" s="49"/>
    </row>
    <row r="3" spans="1:6" ht="25.5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1" t="s">
        <v>77</v>
      </c>
      <c r="B5" s="57" t="s">
        <v>64</v>
      </c>
      <c r="C5" s="57"/>
      <c r="D5" s="57"/>
      <c r="E5" s="57"/>
      <c r="F5" s="57"/>
    </row>
    <row r="6" spans="1:6" ht="14.45" customHeight="1" x14ac:dyDescent="0.2">
      <c r="D6" s="2" t="s">
        <v>67</v>
      </c>
      <c r="F6" s="2" t="s">
        <v>9</v>
      </c>
    </row>
    <row r="7" spans="1:6" ht="21.75" customHeight="1" x14ac:dyDescent="0.2">
      <c r="A7" s="55" t="s">
        <v>64</v>
      </c>
      <c r="B7" s="55"/>
      <c r="D7" s="4" t="s">
        <v>48</v>
      </c>
      <c r="F7" s="4" t="s">
        <v>48</v>
      </c>
    </row>
    <row r="8" spans="1:6" ht="21.75" customHeight="1" x14ac:dyDescent="0.2">
      <c r="A8" s="61" t="s">
        <v>78</v>
      </c>
      <c r="B8" s="61"/>
      <c r="D8" s="8">
        <v>991545510</v>
      </c>
      <c r="F8" s="8">
        <v>991545510</v>
      </c>
    </row>
    <row r="9" spans="1:6" ht="21.75" customHeight="1" x14ac:dyDescent="0.2">
      <c r="A9" s="51" t="s">
        <v>33</v>
      </c>
      <c r="B9" s="51"/>
      <c r="D9" s="10">
        <v>991545510</v>
      </c>
      <c r="F9" s="10">
        <v>991545510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topLeftCell="A7" zoomScaleNormal="100" zoomScaleSheetLayoutView="100" workbookViewId="0">
      <selection activeCell="A3" sqref="A3:M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5.5" x14ac:dyDescent="0.2">
      <c r="A2" s="49" t="s">
        <v>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14.45" customHeight="1" x14ac:dyDescent="0.2"/>
    <row r="5" spans="1:13" ht="18.75" customHeight="1" x14ac:dyDescent="0.2">
      <c r="A5" s="57" t="s">
        <v>82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14.45" customHeight="1" x14ac:dyDescent="0.2">
      <c r="A6" s="55" t="s">
        <v>55</v>
      </c>
      <c r="C6" s="55" t="s">
        <v>67</v>
      </c>
      <c r="D6" s="55"/>
      <c r="E6" s="55"/>
      <c r="F6" s="55"/>
      <c r="G6" s="55"/>
      <c r="I6" s="55" t="s">
        <v>68</v>
      </c>
      <c r="J6" s="55"/>
      <c r="K6" s="55"/>
      <c r="L6" s="55"/>
      <c r="M6" s="55"/>
    </row>
    <row r="7" spans="1:13" ht="29.1" customHeight="1" x14ac:dyDescent="0.2">
      <c r="A7" s="55"/>
      <c r="C7" s="11" t="s">
        <v>80</v>
      </c>
      <c r="D7" s="3"/>
      <c r="E7" s="11" t="s">
        <v>79</v>
      </c>
      <c r="F7" s="3"/>
      <c r="G7" s="11" t="s">
        <v>81</v>
      </c>
      <c r="I7" s="11" t="s">
        <v>80</v>
      </c>
      <c r="J7" s="3"/>
      <c r="K7" s="11" t="s">
        <v>79</v>
      </c>
      <c r="L7" s="3"/>
      <c r="M7" s="11" t="s">
        <v>81</v>
      </c>
    </row>
    <row r="8" spans="1:13" ht="21.75" customHeight="1" x14ac:dyDescent="0.2">
      <c r="A8" s="5" t="s">
        <v>92</v>
      </c>
      <c r="C8" s="13">
        <v>3728983</v>
      </c>
      <c r="D8" s="14"/>
      <c r="E8" s="13">
        <v>0</v>
      </c>
      <c r="F8" s="14"/>
      <c r="G8" s="13">
        <v>3728983</v>
      </c>
      <c r="H8" s="14"/>
      <c r="I8" s="13">
        <v>3728983</v>
      </c>
      <c r="J8" s="14"/>
      <c r="K8" s="13">
        <v>0</v>
      </c>
      <c r="L8" s="14"/>
      <c r="M8" s="13">
        <v>3728983</v>
      </c>
    </row>
    <row r="9" spans="1:13" ht="21.75" customHeight="1" x14ac:dyDescent="0.2">
      <c r="A9" s="6" t="s">
        <v>90</v>
      </c>
      <c r="C9" s="16">
        <v>58281579</v>
      </c>
      <c r="D9" s="14"/>
      <c r="E9" s="16">
        <v>0</v>
      </c>
      <c r="F9" s="14"/>
      <c r="G9" s="16">
        <v>58281579</v>
      </c>
      <c r="H9" s="14"/>
      <c r="I9" s="16">
        <v>58281579</v>
      </c>
      <c r="J9" s="14"/>
      <c r="K9" s="16">
        <v>0</v>
      </c>
      <c r="L9" s="14"/>
      <c r="M9" s="16">
        <v>58281579</v>
      </c>
    </row>
    <row r="10" spans="1:13" ht="21.75" customHeight="1" x14ac:dyDescent="0.2">
      <c r="A10" s="9" t="s">
        <v>33</v>
      </c>
      <c r="C10" s="21">
        <f>SUM(C8:C9)</f>
        <v>62010562</v>
      </c>
      <c r="D10" s="14"/>
      <c r="E10" s="21">
        <v>0</v>
      </c>
      <c r="F10" s="14"/>
      <c r="G10" s="21">
        <f>SUM(G8:G9)</f>
        <v>62010562</v>
      </c>
      <c r="H10" s="14"/>
      <c r="I10" s="21">
        <f>SUM(I8:I9)</f>
        <v>62010562</v>
      </c>
      <c r="J10" s="14"/>
      <c r="K10" s="21">
        <v>0</v>
      </c>
      <c r="L10" s="14"/>
      <c r="M10" s="21">
        <f>SUM(M8:M9)</f>
        <v>62010562</v>
      </c>
    </row>
    <row r="14" spans="1:13" x14ac:dyDescent="0.2">
      <c r="G14" s="12"/>
      <c r="I14" s="12"/>
      <c r="M14" s="12"/>
    </row>
    <row r="15" spans="1:13" x14ac:dyDescent="0.2">
      <c r="C15" s="1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Mahdi Nikpay</dc:creator>
  <dc:description/>
  <cp:lastModifiedBy>Maryam Goodarzi</cp:lastModifiedBy>
  <dcterms:created xsi:type="dcterms:W3CDTF">2025-10-25T10:11:31Z</dcterms:created>
  <dcterms:modified xsi:type="dcterms:W3CDTF">2025-10-29T04:27:09Z</dcterms:modified>
</cp:coreProperties>
</file>