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صندوق طلا-12\گزارش پرتفو\1404\شهریور ماه\"/>
    </mc:Choice>
  </mc:AlternateContent>
  <xr:revisionPtr revIDLastSave="0" documentId="13_ncr:1_{C1BED6A5-ABFC-4313-ACC4-90A3ED4F5091}" xr6:coauthVersionLast="47" xr6:coauthVersionMax="47" xr10:uidLastSave="{00000000-0000-0000-0000-000000000000}"/>
  <bookViews>
    <workbookView xWindow="-120" yWindow="-120" windowWidth="29040" windowHeight="15840" firstSheet="2" activeTab="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'اوراق مشتقه'!$A$1:$Y$20</definedName>
    <definedName name="_xlnm.Print_Area" localSheetId="4">درآمد!$A$1:$K$22</definedName>
    <definedName name="_xlnm.Print_Area" localSheetId="6">'درآمد سپرده بانکی'!$A$1:$K$22</definedName>
    <definedName name="_xlnm.Print_Area" localSheetId="5">'درآمد سرمایه گذاری در سهام'!$A$1:$W$27</definedName>
    <definedName name="_xlnm.Print_Area" localSheetId="9">'درآمد ناشی از تغییر قیمت اوراق'!$A$1:$R$27</definedName>
    <definedName name="_xlnm.Print_Area" localSheetId="8">'درآمد ناشی از فروش'!$A$1:$R$21</definedName>
    <definedName name="_xlnm.Print_Area" localSheetId="3">سپرده!$A$1:$M$14</definedName>
    <definedName name="_xlnm.Print_Area" localSheetId="1">سهام!$A$1:$AA$26</definedName>
    <definedName name="_xlnm.Print_Area" localSheetId="7">'سود سپرده بانکی'!$A$1:$N$24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1" l="1"/>
  <c r="Q11" i="21"/>
  <c r="Q12" i="21"/>
  <c r="Q13" i="21"/>
  <c r="Q14" i="21"/>
  <c r="Q15" i="21"/>
  <c r="Q16" i="21"/>
  <c r="Q17" i="21"/>
  <c r="Q18" i="21"/>
  <c r="Q19" i="21"/>
  <c r="Q20" i="21"/>
  <c r="Q21" i="21"/>
  <c r="Q9" i="21"/>
  <c r="Q8" i="21"/>
  <c r="Q9" i="19"/>
  <c r="Q10" i="19"/>
  <c r="Q11" i="19"/>
  <c r="Q8" i="19"/>
  <c r="K12" i="19"/>
  <c r="M12" i="19"/>
  <c r="O12" i="19"/>
  <c r="M11" i="18"/>
  <c r="T25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9" i="9"/>
  <c r="P25" i="9"/>
  <c r="H11" i="7"/>
  <c r="J11" i="7"/>
  <c r="F9" i="13" s="1"/>
  <c r="O22" i="21"/>
  <c r="M22" i="21"/>
  <c r="K22" i="21"/>
  <c r="I22" i="21"/>
  <c r="G22" i="21"/>
  <c r="E22" i="21"/>
  <c r="C22" i="21"/>
  <c r="I12" i="19"/>
  <c r="G12" i="19"/>
  <c r="E12" i="19"/>
  <c r="I11" i="18"/>
  <c r="G11" i="18"/>
  <c r="C11" i="18"/>
  <c r="H11" i="13"/>
  <c r="F10" i="8" s="1"/>
  <c r="D11" i="13"/>
  <c r="L25" i="9"/>
  <c r="V25" i="9"/>
  <c r="R25" i="9"/>
  <c r="J25" i="9"/>
  <c r="H25" i="9"/>
  <c r="F25" i="9"/>
  <c r="F11" i="7"/>
  <c r="D11" i="7"/>
  <c r="L11" i="7"/>
  <c r="Z24" i="2"/>
  <c r="X24" i="2"/>
  <c r="V24" i="2"/>
  <c r="T24" i="2"/>
  <c r="R24" i="2"/>
  <c r="P24" i="2"/>
  <c r="N24" i="2"/>
  <c r="L24" i="2"/>
  <c r="J24" i="2"/>
  <c r="H24" i="2"/>
  <c r="F24" i="2"/>
  <c r="D24" i="2"/>
  <c r="F10" i="13" l="1"/>
  <c r="F11" i="13" s="1"/>
  <c r="J9" i="13"/>
  <c r="J11" i="13" s="1"/>
  <c r="J10" i="13"/>
  <c r="Q22" i="21"/>
  <c r="Q12" i="19"/>
  <c r="F9" i="8"/>
  <c r="F11" i="8" s="1"/>
</calcChain>
</file>

<file path=xl/sharedStrings.xml><?xml version="1.0" encoding="utf-8"?>
<sst xmlns="http://schemas.openxmlformats.org/spreadsheetml/2006/main" count="332" uniqueCount="97">
  <si>
    <t>صندوق سرمایه گذاری در اوراق بهادار مبتنی بر طلای دماوند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</si>
  <si>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</si>
  <si>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</si>
  <si>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</si>
  <si>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</si>
  <si>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</si>
  <si>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</si>
  <si>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</si>
  <si>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</si>
  <si>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</si>
  <si>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</si>
  <si>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</si>
  <si>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</si>
  <si>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</si>
  <si>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</si>
  <si>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</si>
  <si>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</si>
  <si>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</si>
  <si>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</si>
  <si>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سکه طلا CD1GOC0001</t>
  </si>
  <si>
    <t>شمش طلا CD1GOB0001</t>
  </si>
  <si>
    <t>شمش نقره CD1SIB0001</t>
  </si>
  <si>
    <t>اختیار خرید گواهی سپرده پیوسته شمش طلای +995 GBAB04C1000 10000000.0000-1404/08/18</t>
  </si>
  <si>
    <t>اختیار خرید گواهی سپرده پیوسته شمش طلای +995 GBAB04C1050 10500000.0000-1404/08/18</t>
  </si>
  <si>
    <t>اختیار خرید گواهی سپرده پیوسته شمش طلای +995 GBAB04C800 8000000.0000-1404/08/18</t>
  </si>
  <si>
    <t>اختیار خرید گواهی سپرده پیوسته شمش طلای +995 GBAB04C900 9000000.0000-1404/08/18</t>
  </si>
  <si>
    <t>اختیار خرید گواهی سپرده پیوسته شمش طلای +995 GBAB04C950 9500000.0000-1404/08/18</t>
  </si>
  <si>
    <t>اختیار خرید گواهی سپرده پیوسته شمش طلای +995 GBAB04C1100 11000000.0000-1404/08/18</t>
  </si>
  <si>
    <t>اختیار خرید گواهی سپرده پیوسته شمش طلای +995 GBAB04C1200 12000000.0000-1404/08/18</t>
  </si>
  <si>
    <t>اختیار خرید گواهی سپرده پیوسته شمش طلای +995 GBBA04C1000 10000000.0000-1404/11/19</t>
  </si>
  <si>
    <t>اختیار خرید گواهی سپرده پیوسته شمش طلای +995 GBBA04C800 8000000.0000-1404/11/19</t>
  </si>
  <si>
    <t>اختیار خرید گواهی سپرده پیوسته شمش طلای +995 GBBA04C900 9000000.0000-1404/11/19</t>
  </si>
  <si>
    <t>اختیار خرید گواهی سپرده پیوسته شمش طلای +995 GBBA04C950 9500000.0000-1404/11/19</t>
  </si>
  <si>
    <t>اختیار خرید گواهی سپرده پیوسته شمش طلای +995 GBBA04C1050 10500000.0000-1404/11/19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</si>
  <si>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</si>
  <si>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</si>
  <si>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</si>
  <si>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</si>
  <si>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</si>
  <si>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</si>
  <si>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</si>
  <si>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</si>
  <si>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</si>
  <si>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</si>
  <si>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-</t>
  </si>
  <si>
    <t>موقعیت خرید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</si>
  <si>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</si>
  <si>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</si>
  <si>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</si>
  <si>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</si>
  <si>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</si>
  <si>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</si>
  <si>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</si>
  <si>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</si>
  <si>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</si>
  <si>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</si>
  <si>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</si>
  <si>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</si>
  <si>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</si>
  <si>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</si>
  <si>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</si>
  <si>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</si>
  <si>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سپرده بانکی و گواهی سپرده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</si>
  <si>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</si>
  <si>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</si>
  <si>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</si>
  <si>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</si>
  <si>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</si>
  <si>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</si>
  <si>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</si>
  <si>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</si>
  <si>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تمام سکه طرح جدید0312 رفاه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</si>
  <si>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</si>
  <si>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</si>
  <si>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</si>
  <si>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</si>
  <si>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</si>
  <si>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</si>
  <si>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</si>
  <si>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</si>
  <si>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</si>
  <si>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</si>
  <si>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</si>
  <si>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</si>
  <si>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</si>
  <si>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</si>
  <si>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</si>
  <si>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1404/08/18</t>
  </si>
  <si>
    <t>1404/11/19</t>
  </si>
  <si>
    <t>سپرده کوتاه مدت بانک پاسارگاد</t>
  </si>
  <si>
    <t xml:space="preserve">سپرده کوتاه مدت بانک ملت </t>
  </si>
  <si>
    <t>.</t>
  </si>
  <si>
    <t>سپرده کوتاه مدت بانک ملت</t>
  </si>
  <si>
    <t xml:space="preserve">سپرده کوتاه مدت بانک پاسارگاد </t>
  </si>
  <si>
    <t>ريال</t>
  </si>
  <si>
    <t xml:space="preserve">درصد </t>
  </si>
  <si>
    <t>درصد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</si>
</sst>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b/>
      <u/>
      <sz val="15"/>
      <color rgb="FF000000"/>
      <name val="B Nazanin"/>
      <charset val="178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3" fontId="5" fillId="0" borderId="6" xfId="0" applyNumberFormat="1" applyFont="1" applyBorder="1" applyAlignment="1">
      <alignment horizontal="center" vertical="top"/>
    </xf>
    <xf numFmtId="37" fontId="4" fillId="0" borderId="3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 vertical="top"/>
    </xf>
    <xf numFmtId="37" fontId="5" fillId="0" borderId="4" xfId="0" applyNumberFormat="1" applyFont="1" applyBorder="1" applyAlignment="1">
      <alignment horizontal="center" vertical="top"/>
    </xf>
    <xf numFmtId="37" fontId="5" fillId="0" borderId="5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0" fillId="0" borderId="7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164" fontId="5" fillId="0" borderId="5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3" fontId="5" fillId="0" borderId="2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37" fontId="4" fillId="0" borderId="3" xfId="0" applyNumberFormat="1" applyFont="1" applyBorder="1" applyAlignment="1">
      <alignment horizontal="center" vertical="center" wrapText="1"/>
    </xf>
    <xf numFmtId="37" fontId="0" fillId="0" borderId="2" xfId="0" applyNumberFormat="1" applyBorder="1" applyAlignment="1">
      <alignment horizontal="left"/>
    </xf>
    <xf numFmtId="37" fontId="5" fillId="0" borderId="2" xfId="0" applyNumberFormat="1" applyFont="1" applyBorder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  <xf numFmtId="37" fontId="5" fillId="0" borderId="0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37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96" t="s">
        <v>0</v>
      </c>
      <c r="B1" s="96"/>
      <c r="C1" s="96"/>
    </row>
    <row r="2" spans="1:3" ht="21.75" customHeight="1" x14ac:dyDescent="0.2">
      <c r="A2" s="96" t="s">
        <v>1</v>
      </c>
      <c r="B2" s="96"/>
      <c r="C2" s="96"/>
    </row>
    <row r="3" spans="1:3" ht="21.75" customHeight="1" x14ac:dyDescent="0.2">
      <c r="A3" s="96" t="s">
        <v>2</v>
      </c>
      <c r="B3" s="96"/>
      <c r="C3" s="96"/>
    </row>
    <row r="4" spans="1:3" ht="7.35" customHeight="1" x14ac:dyDescent="0.2"/>
    <row r="5" spans="1:3" ht="123.6" customHeight="1" x14ac:dyDescent="0.2">
      <c r="B5" s="97"/>
    </row>
    <row r="6" spans="1:3" ht="123.6" customHeight="1" x14ac:dyDescent="0.2">
      <c r="B6" s="9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22"/>
  <sheetViews>
    <sheetView rightToLeft="1" tabSelected="1" view="pageBreakPreview" topLeftCell="A4" zoomScaleNormal="100" zoomScaleSheetLayoutView="100" workbookViewId="0">
      <selection activeCell="E29" sqref="E29"/>
    </sheetView>
  </sheetViews>
  <sheetFormatPr defaultRowHeight="12.75" x14ac:dyDescent="0.2"/>
  <cols>
    <col min="1" max="1" width="81.28515625" bestFit="1" customWidth="1"/>
    <col min="2" max="2" width="1.28515625" customWidth="1"/>
    <col min="3" max="3" width="10.5703125" style="34" bestFit="1" customWidth="1"/>
    <col min="4" max="4" width="1.28515625" style="34" customWidth="1"/>
    <col min="5" max="5" width="19.7109375" style="34" bestFit="1" customWidth="1"/>
    <col min="6" max="6" width="1.28515625" style="34" customWidth="1"/>
    <col min="7" max="7" width="19.28515625" style="34" bestFit="1" customWidth="1"/>
    <col min="8" max="8" width="1.28515625" style="34" customWidth="1"/>
    <col min="9" max="9" width="21.85546875" style="34" bestFit="1" customWidth="1"/>
    <col min="10" max="10" width="1.28515625" style="34" customWidth="1"/>
    <col min="11" max="11" width="10.5703125" style="34" bestFit="1" customWidth="1"/>
    <col min="12" max="12" width="1.28515625" style="34" customWidth="1"/>
    <col min="13" max="13" width="19.7109375" style="34" bestFit="1" customWidth="1"/>
    <col min="14" max="14" width="1.28515625" style="34" customWidth="1"/>
    <col min="15" max="15" width="20.28515625" style="34" bestFit="1" customWidth="1"/>
    <col min="16" max="16" width="1.28515625" customWidth="1"/>
    <col min="17" max="17" width="20" customWidth="1"/>
    <col min="18" max="18" width="0.28515625" customWidth="1"/>
    <col min="19" max="19" width="14.140625" bestFit="1" customWidth="1"/>
  </cols>
  <sheetData>
    <row r="1" spans="1:17" s="78" customFormat="1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7" s="78" customFormat="1" ht="25.5" x14ac:dyDescent="0.2">
      <c r="A2" s="103" t="s">
        <v>52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s="78" customFormat="1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ht="14.45" customHeight="1" x14ac:dyDescent="0.2"/>
    <row r="5" spans="1:17" ht="24" x14ac:dyDescent="0.2">
      <c r="A5" s="104" t="s">
        <v>85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ht="21" x14ac:dyDescent="0.2">
      <c r="A6" s="106" t="s">
        <v>55</v>
      </c>
      <c r="C6" s="113" t="s">
        <v>65</v>
      </c>
      <c r="D6" s="113"/>
      <c r="E6" s="113"/>
      <c r="F6" s="113"/>
      <c r="G6" s="113"/>
      <c r="H6" s="113"/>
      <c r="I6" s="113"/>
      <c r="K6" s="106" t="s">
        <v>66</v>
      </c>
      <c r="L6" s="106"/>
      <c r="M6" s="106"/>
      <c r="N6" s="106"/>
      <c r="O6" s="106"/>
      <c r="P6" s="106"/>
      <c r="Q6" s="106"/>
    </row>
    <row r="7" spans="1:17" ht="42" x14ac:dyDescent="0.2">
      <c r="A7" s="106"/>
      <c r="C7" s="89" t="s">
        <v>13</v>
      </c>
      <c r="D7" s="90"/>
      <c r="E7" s="89" t="s">
        <v>15</v>
      </c>
      <c r="F7" s="90"/>
      <c r="G7" s="89" t="s">
        <v>83</v>
      </c>
      <c r="H7" s="90"/>
      <c r="I7" s="89" t="s">
        <v>86</v>
      </c>
      <c r="K7" s="89" t="s">
        <v>13</v>
      </c>
      <c r="L7" s="90"/>
      <c r="M7" s="89" t="s">
        <v>15</v>
      </c>
      <c r="N7" s="90"/>
      <c r="O7" s="89" t="s">
        <v>83</v>
      </c>
      <c r="P7" s="3"/>
      <c r="Q7" s="14" t="s">
        <v>86</v>
      </c>
    </row>
    <row r="8" spans="1:17" ht="21.75" customHeight="1" x14ac:dyDescent="0.2">
      <c r="A8" s="5" t="s">
        <v>20</v>
      </c>
      <c r="C8" s="30">
        <v>1130000</v>
      </c>
      <c r="D8" s="95"/>
      <c r="E8" s="30">
        <v>14111391184000</v>
      </c>
      <c r="F8" s="95"/>
      <c r="G8" s="30">
        <v>11696563062734</v>
      </c>
      <c r="H8" s="95"/>
      <c r="I8" s="30">
        <v>2414828121266</v>
      </c>
      <c r="J8" s="95"/>
      <c r="K8" s="30">
        <v>1130000</v>
      </c>
      <c r="L8" s="95"/>
      <c r="M8" s="30">
        <v>14111391184000</v>
      </c>
      <c r="N8" s="95"/>
      <c r="O8" s="30">
        <v>-9723234242336</v>
      </c>
      <c r="P8" s="17"/>
      <c r="Q8" s="16">
        <f>SUM(M8:O8)</f>
        <v>4388156941664</v>
      </c>
    </row>
    <row r="9" spans="1:17" ht="21.75" customHeight="1" x14ac:dyDescent="0.2">
      <c r="A9" s="7" t="s">
        <v>19</v>
      </c>
      <c r="C9" s="31">
        <v>400</v>
      </c>
      <c r="D9" s="95"/>
      <c r="E9" s="31">
        <v>404160561675</v>
      </c>
      <c r="F9" s="95"/>
      <c r="G9" s="31">
        <v>347586100931</v>
      </c>
      <c r="H9" s="95"/>
      <c r="I9" s="31">
        <v>56574460744</v>
      </c>
      <c r="J9" s="95"/>
      <c r="K9" s="31">
        <v>400</v>
      </c>
      <c r="L9" s="95"/>
      <c r="M9" s="31">
        <v>404160561675</v>
      </c>
      <c r="N9" s="95"/>
      <c r="O9" s="31">
        <v>-335986399063</v>
      </c>
      <c r="P9" s="17"/>
      <c r="Q9" s="19">
        <f>SUM(M9:O9)</f>
        <v>68174162612</v>
      </c>
    </row>
    <row r="10" spans="1:17" ht="21.75" customHeight="1" x14ac:dyDescent="0.2">
      <c r="A10" s="7" t="s">
        <v>22</v>
      </c>
      <c r="C10" s="31">
        <v>3000</v>
      </c>
      <c r="D10" s="95"/>
      <c r="E10" s="31">
        <v>9522559200</v>
      </c>
      <c r="F10" s="95"/>
      <c r="G10" s="31">
        <v>7696474700</v>
      </c>
      <c r="H10" s="95"/>
      <c r="I10" s="31">
        <v>1826084500</v>
      </c>
      <c r="J10" s="95"/>
      <c r="K10" s="31">
        <v>3000</v>
      </c>
      <c r="L10" s="95"/>
      <c r="M10" s="31">
        <v>9522559200</v>
      </c>
      <c r="N10" s="95"/>
      <c r="O10" s="31">
        <v>-7696474700</v>
      </c>
      <c r="P10" s="17"/>
      <c r="Q10" s="19">
        <f t="shared" ref="Q10:Q21" si="0">SUM(M10:O10)</f>
        <v>1826084500</v>
      </c>
    </row>
    <row r="11" spans="1:17" ht="21.75" customHeight="1" x14ac:dyDescent="0.2">
      <c r="A11" s="7" t="s">
        <v>23</v>
      </c>
      <c r="C11" s="31">
        <v>1500</v>
      </c>
      <c r="D11" s="95"/>
      <c r="E11" s="31">
        <v>4220429400</v>
      </c>
      <c r="F11" s="95"/>
      <c r="G11" s="31">
        <v>3178559700</v>
      </c>
      <c r="H11" s="95"/>
      <c r="I11" s="31">
        <v>1041869700</v>
      </c>
      <c r="J11" s="95"/>
      <c r="K11" s="31">
        <v>1500</v>
      </c>
      <c r="L11" s="95"/>
      <c r="M11" s="31">
        <v>4220429400</v>
      </c>
      <c r="N11" s="95"/>
      <c r="O11" s="31">
        <v>-3178559700</v>
      </c>
      <c r="P11" s="17"/>
      <c r="Q11" s="19">
        <f t="shared" si="0"/>
        <v>1041869700</v>
      </c>
    </row>
    <row r="12" spans="1:17" ht="21.75" customHeight="1" x14ac:dyDescent="0.2">
      <c r="A12" s="7" t="s">
        <v>24</v>
      </c>
      <c r="C12" s="31">
        <v>11500</v>
      </c>
      <c r="D12" s="95"/>
      <c r="E12" s="31">
        <v>56787772800</v>
      </c>
      <c r="F12" s="95"/>
      <c r="G12" s="31">
        <v>43420459149</v>
      </c>
      <c r="H12" s="95"/>
      <c r="I12" s="31">
        <v>13367313651</v>
      </c>
      <c r="J12" s="95"/>
      <c r="K12" s="31">
        <v>11500</v>
      </c>
      <c r="L12" s="95"/>
      <c r="M12" s="31">
        <v>56787772800</v>
      </c>
      <c r="N12" s="95"/>
      <c r="O12" s="31">
        <v>-43420459149</v>
      </c>
      <c r="P12" s="17"/>
      <c r="Q12" s="19">
        <f t="shared" si="0"/>
        <v>13367313651</v>
      </c>
    </row>
    <row r="13" spans="1:17" ht="21.75" customHeight="1" x14ac:dyDescent="0.2">
      <c r="A13" s="7" t="s">
        <v>25</v>
      </c>
      <c r="C13" s="31">
        <v>10500</v>
      </c>
      <c r="D13" s="95"/>
      <c r="E13" s="31">
        <v>42568356600</v>
      </c>
      <c r="F13" s="95"/>
      <c r="G13" s="31">
        <v>29119902000</v>
      </c>
      <c r="H13" s="95"/>
      <c r="I13" s="31">
        <v>13448454600</v>
      </c>
      <c r="J13" s="95"/>
      <c r="K13" s="31">
        <v>10500</v>
      </c>
      <c r="L13" s="95"/>
      <c r="M13" s="31">
        <v>42568356600</v>
      </c>
      <c r="N13" s="95"/>
      <c r="O13" s="31">
        <v>-29119902000</v>
      </c>
      <c r="P13" s="17"/>
      <c r="Q13" s="19">
        <f t="shared" si="0"/>
        <v>13448454600</v>
      </c>
    </row>
    <row r="14" spans="1:17" ht="21.75" customHeight="1" x14ac:dyDescent="0.2">
      <c r="A14" s="7" t="s">
        <v>26</v>
      </c>
      <c r="C14" s="31">
        <v>4500</v>
      </c>
      <c r="D14" s="95"/>
      <c r="E14" s="31">
        <v>16283935800</v>
      </c>
      <c r="F14" s="95"/>
      <c r="G14" s="31">
        <v>11185686736</v>
      </c>
      <c r="H14" s="95"/>
      <c r="I14" s="31">
        <v>5098249064</v>
      </c>
      <c r="J14" s="95"/>
      <c r="K14" s="31">
        <v>4500</v>
      </c>
      <c r="L14" s="95"/>
      <c r="M14" s="31">
        <v>16283935800</v>
      </c>
      <c r="N14" s="95"/>
      <c r="O14" s="31">
        <v>-11185686736</v>
      </c>
      <c r="P14" s="17"/>
      <c r="Q14" s="19">
        <f t="shared" si="0"/>
        <v>5098249064</v>
      </c>
    </row>
    <row r="15" spans="1:17" ht="21.75" customHeight="1" x14ac:dyDescent="0.2">
      <c r="A15" s="7" t="s">
        <v>27</v>
      </c>
      <c r="C15" s="31">
        <v>1500</v>
      </c>
      <c r="D15" s="95"/>
      <c r="E15" s="31">
        <v>3426383400</v>
      </c>
      <c r="F15" s="95"/>
      <c r="G15" s="31">
        <v>2576588200</v>
      </c>
      <c r="H15" s="95"/>
      <c r="I15" s="31">
        <v>849795200</v>
      </c>
      <c r="J15" s="95"/>
      <c r="K15" s="31">
        <v>1500</v>
      </c>
      <c r="L15" s="95"/>
      <c r="M15" s="31">
        <v>3426383400</v>
      </c>
      <c r="N15" s="95"/>
      <c r="O15" s="31">
        <v>-2576588200</v>
      </c>
      <c r="P15" s="17"/>
      <c r="Q15" s="19">
        <f t="shared" si="0"/>
        <v>849795200</v>
      </c>
    </row>
    <row r="16" spans="1:17" ht="21.75" customHeight="1" x14ac:dyDescent="0.2">
      <c r="A16" s="7" t="s">
        <v>28</v>
      </c>
      <c r="C16" s="31">
        <v>1500</v>
      </c>
      <c r="D16" s="95"/>
      <c r="E16" s="31">
        <v>2170891800</v>
      </c>
      <c r="F16" s="95"/>
      <c r="G16" s="31">
        <v>1598916398</v>
      </c>
      <c r="H16" s="95"/>
      <c r="I16" s="31">
        <v>571975402</v>
      </c>
      <c r="J16" s="95"/>
      <c r="K16" s="31">
        <v>1500</v>
      </c>
      <c r="L16" s="95"/>
      <c r="M16" s="31">
        <v>2170891800</v>
      </c>
      <c r="N16" s="95"/>
      <c r="O16" s="31">
        <v>-1598916398</v>
      </c>
      <c r="P16" s="17"/>
      <c r="Q16" s="19">
        <f t="shared" si="0"/>
        <v>571975402</v>
      </c>
    </row>
    <row r="17" spans="1:17" ht="21.75" customHeight="1" x14ac:dyDescent="0.2">
      <c r="A17" s="7" t="s">
        <v>29</v>
      </c>
      <c r="C17" s="31">
        <v>1000</v>
      </c>
      <c r="D17" s="95"/>
      <c r="E17" s="31">
        <v>3895320000</v>
      </c>
      <c r="F17" s="95"/>
      <c r="G17" s="31">
        <v>3812069000</v>
      </c>
      <c r="H17" s="95"/>
      <c r="I17" s="31">
        <v>83251000</v>
      </c>
      <c r="J17" s="95"/>
      <c r="K17" s="31">
        <v>1000</v>
      </c>
      <c r="L17" s="95"/>
      <c r="M17" s="31">
        <v>3895320000</v>
      </c>
      <c r="N17" s="95"/>
      <c r="O17" s="31">
        <v>-3812069000</v>
      </c>
      <c r="P17" s="17"/>
      <c r="Q17" s="19">
        <f t="shared" si="0"/>
        <v>83251000</v>
      </c>
    </row>
    <row r="18" spans="1:17" ht="21.75" customHeight="1" x14ac:dyDescent="0.2">
      <c r="A18" s="7" t="s">
        <v>33</v>
      </c>
      <c r="C18" s="31">
        <v>500</v>
      </c>
      <c r="D18" s="95"/>
      <c r="E18" s="31">
        <v>1797840000</v>
      </c>
      <c r="F18" s="95"/>
      <c r="G18" s="31">
        <v>1604923600</v>
      </c>
      <c r="H18" s="95"/>
      <c r="I18" s="31">
        <v>192916400</v>
      </c>
      <c r="J18" s="95"/>
      <c r="K18" s="31">
        <v>500</v>
      </c>
      <c r="L18" s="95"/>
      <c r="M18" s="31">
        <v>1797840000</v>
      </c>
      <c r="N18" s="95"/>
      <c r="O18" s="31">
        <v>-1604923600</v>
      </c>
      <c r="P18" s="17"/>
      <c r="Q18" s="19">
        <f t="shared" si="0"/>
        <v>192916400</v>
      </c>
    </row>
    <row r="19" spans="1:17" ht="21.75" customHeight="1" x14ac:dyDescent="0.2">
      <c r="A19" s="7" t="s">
        <v>30</v>
      </c>
      <c r="C19" s="31">
        <v>1500</v>
      </c>
      <c r="D19" s="95"/>
      <c r="E19" s="31">
        <v>8349468600</v>
      </c>
      <c r="F19" s="95"/>
      <c r="G19" s="31">
        <v>7584090000</v>
      </c>
      <c r="H19" s="95"/>
      <c r="I19" s="31">
        <v>765378600</v>
      </c>
      <c r="J19" s="95"/>
      <c r="K19" s="31">
        <v>1500</v>
      </c>
      <c r="L19" s="95"/>
      <c r="M19" s="31">
        <v>8349468600</v>
      </c>
      <c r="N19" s="95"/>
      <c r="O19" s="31">
        <v>-7584090000</v>
      </c>
      <c r="P19" s="17"/>
      <c r="Q19" s="19">
        <f t="shared" si="0"/>
        <v>765378600</v>
      </c>
    </row>
    <row r="20" spans="1:17" ht="21.75" customHeight="1" x14ac:dyDescent="0.2">
      <c r="A20" s="7" t="s">
        <v>31</v>
      </c>
      <c r="C20" s="31">
        <v>1500</v>
      </c>
      <c r="D20" s="95"/>
      <c r="E20" s="31">
        <v>7308219600</v>
      </c>
      <c r="F20" s="95"/>
      <c r="G20" s="31">
        <v>6595405000</v>
      </c>
      <c r="H20" s="95"/>
      <c r="I20" s="31">
        <v>712814600</v>
      </c>
      <c r="J20" s="95"/>
      <c r="K20" s="31">
        <v>1500</v>
      </c>
      <c r="L20" s="95"/>
      <c r="M20" s="31">
        <v>7308219600</v>
      </c>
      <c r="N20" s="95"/>
      <c r="O20" s="31">
        <v>-6595405000</v>
      </c>
      <c r="P20" s="17"/>
      <c r="Q20" s="19">
        <f t="shared" si="0"/>
        <v>712814600</v>
      </c>
    </row>
    <row r="21" spans="1:17" ht="21.75" customHeight="1" x14ac:dyDescent="0.2">
      <c r="A21" s="10" t="s">
        <v>32</v>
      </c>
      <c r="C21" s="32">
        <v>1000</v>
      </c>
      <c r="D21" s="95"/>
      <c r="E21" s="32">
        <v>4294840000</v>
      </c>
      <c r="F21" s="95"/>
      <c r="G21" s="32">
        <v>4152477000</v>
      </c>
      <c r="H21" s="95"/>
      <c r="I21" s="32">
        <v>142363000</v>
      </c>
      <c r="J21" s="95"/>
      <c r="K21" s="32">
        <v>1000</v>
      </c>
      <c r="L21" s="95"/>
      <c r="M21" s="32">
        <v>4294840000</v>
      </c>
      <c r="N21" s="95"/>
      <c r="O21" s="32">
        <v>-4152477000</v>
      </c>
      <c r="P21" s="17"/>
      <c r="Q21" s="19">
        <f t="shared" si="0"/>
        <v>142363000</v>
      </c>
    </row>
    <row r="22" spans="1:17" ht="21.75" customHeight="1" thickBot="1" x14ac:dyDescent="0.25">
      <c r="A22" s="11" t="s">
        <v>34</v>
      </c>
      <c r="C22" s="33">
        <f>SUM(C8:C21)</f>
        <v>1169900</v>
      </c>
      <c r="D22" s="95"/>
      <c r="E22" s="33">
        <f>SUM(E8:E21)</f>
        <v>14676177762875</v>
      </c>
      <c r="F22" s="95"/>
      <c r="G22" s="33">
        <f>SUM(G8:G21)</f>
        <v>12166674715148</v>
      </c>
      <c r="H22" s="95"/>
      <c r="I22" s="33">
        <f>SUM(I8:I21)</f>
        <v>2509503047727</v>
      </c>
      <c r="J22" s="95"/>
      <c r="K22" s="33">
        <f>SUM(K8:K21)</f>
        <v>1169900</v>
      </c>
      <c r="L22" s="95"/>
      <c r="M22" s="33">
        <f>SUM(M8:M21)</f>
        <v>14676177762875</v>
      </c>
      <c r="N22" s="95"/>
      <c r="O22" s="33">
        <f>SUM(O8:O21)</f>
        <v>-10181746192882</v>
      </c>
      <c r="P22" s="17"/>
      <c r="Q22" s="23">
        <f>SUM(Q8:Q21)</f>
        <v>4494431569993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1"/>
  <sheetViews>
    <sheetView rightToLeft="1" view="pageBreakPreview" topLeftCell="A5" zoomScale="90" zoomScaleNormal="100" zoomScaleSheetLayoutView="90" workbookViewId="0">
      <selection activeCell="R30" sqref="R30"/>
    </sheetView>
  </sheetViews>
  <sheetFormatPr defaultRowHeight="12.75" x14ac:dyDescent="0.2"/>
  <cols>
    <col min="1" max="1" width="3.5703125" style="35" bestFit="1" customWidth="1"/>
    <col min="2" max="2" width="71.85546875" style="64" customWidth="1"/>
    <col min="3" max="3" width="1.28515625" style="35" customWidth="1"/>
    <col min="4" max="4" width="9.85546875" style="37" bestFit="1" customWidth="1"/>
    <col min="5" max="5" width="1.28515625" style="35" customWidth="1"/>
    <col min="6" max="6" width="17.7109375" style="35" bestFit="1" customWidth="1"/>
    <col min="7" max="7" width="1.28515625" style="35" customWidth="1"/>
    <col min="8" max="8" width="18.7109375" style="35" bestFit="1" customWidth="1"/>
    <col min="9" max="9" width="1.28515625" style="35" customWidth="1"/>
    <col min="10" max="10" width="8.28515625" style="35" bestFit="1" customWidth="1"/>
    <col min="11" max="11" width="1.28515625" style="35" customWidth="1"/>
    <col min="12" max="12" width="17.7109375" style="35" bestFit="1" customWidth="1"/>
    <col min="13" max="13" width="1.28515625" style="35" customWidth="1"/>
    <col min="14" max="14" width="9.7109375" style="51" bestFit="1" customWidth="1"/>
    <col min="15" max="15" width="1.28515625" style="35" customWidth="1"/>
    <col min="16" max="16" width="17.7109375" style="35" bestFit="1" customWidth="1"/>
    <col min="17" max="17" width="1.28515625" style="35" customWidth="1"/>
    <col min="18" max="18" width="9.85546875" style="35" bestFit="1" customWidth="1"/>
    <col min="19" max="19" width="1.28515625" style="35" customWidth="1"/>
    <col min="20" max="20" width="15.28515625" style="35" customWidth="1"/>
    <col min="21" max="21" width="1.28515625" style="35" customWidth="1"/>
    <col min="22" max="22" width="18.85546875" style="35" bestFit="1" customWidth="1"/>
    <col min="23" max="23" width="1.28515625" style="35" customWidth="1"/>
    <col min="24" max="24" width="19" style="35" bestFit="1" customWidth="1"/>
    <col min="25" max="25" width="1.28515625" style="35" customWidth="1"/>
    <col min="26" max="26" width="12.28515625" style="35" customWidth="1"/>
    <col min="27" max="27" width="0.28515625" style="35" customWidth="1"/>
    <col min="28" max="16384" width="9.140625" style="35"/>
  </cols>
  <sheetData>
    <row r="1" spans="1:26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26" ht="21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1:26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 spans="1:26" ht="24" x14ac:dyDescent="0.2">
      <c r="A4" s="1" t="s">
        <v>3</v>
      </c>
      <c r="B4" s="1" t="s">
        <v>4</v>
      </c>
      <c r="C4" s="62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24" x14ac:dyDescent="0.2">
      <c r="A5" s="62" t="s">
        <v>5</v>
      </c>
      <c r="B5" s="1" t="s">
        <v>6</v>
      </c>
      <c r="C5" s="62"/>
      <c r="D5" s="63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21" customHeight="1" x14ac:dyDescent="0.2">
      <c r="D6" s="99" t="s">
        <v>7</v>
      </c>
      <c r="E6" s="99"/>
      <c r="F6" s="99"/>
      <c r="G6" s="99"/>
      <c r="H6" s="99"/>
      <c r="J6" s="99" t="s">
        <v>8</v>
      </c>
      <c r="K6" s="99"/>
      <c r="L6" s="99"/>
      <c r="M6" s="99"/>
      <c r="N6" s="99"/>
      <c r="O6" s="99"/>
      <c r="P6" s="99"/>
      <c r="R6" s="99" t="s">
        <v>9</v>
      </c>
      <c r="S6" s="99"/>
      <c r="T6" s="99"/>
      <c r="U6" s="99"/>
      <c r="V6" s="99"/>
      <c r="W6" s="99"/>
      <c r="X6" s="99"/>
      <c r="Y6" s="99"/>
      <c r="Z6" s="99"/>
    </row>
    <row r="7" spans="1:26" ht="14.45" customHeight="1" x14ac:dyDescent="0.2">
      <c r="D7" s="98" t="s">
        <v>13</v>
      </c>
      <c r="E7" s="36"/>
      <c r="F7" s="98" t="s">
        <v>14</v>
      </c>
      <c r="G7" s="36"/>
      <c r="H7" s="98" t="s">
        <v>15</v>
      </c>
      <c r="J7" s="102" t="s">
        <v>10</v>
      </c>
      <c r="K7" s="102"/>
      <c r="L7" s="102"/>
      <c r="M7" s="36"/>
      <c r="N7" s="102" t="s">
        <v>11</v>
      </c>
      <c r="O7" s="102"/>
      <c r="P7" s="102"/>
      <c r="R7" s="98" t="s">
        <v>13</v>
      </c>
      <c r="S7" s="36"/>
      <c r="T7" s="100" t="s">
        <v>17</v>
      </c>
      <c r="U7" s="36"/>
      <c r="V7" s="98" t="s">
        <v>14</v>
      </c>
      <c r="W7" s="36"/>
      <c r="X7" s="98" t="s">
        <v>15</v>
      </c>
      <c r="Y7" s="36"/>
      <c r="Z7" s="100" t="s">
        <v>18</v>
      </c>
    </row>
    <row r="8" spans="1:26" ht="44.25" customHeight="1" x14ac:dyDescent="0.2">
      <c r="A8" s="59" t="s">
        <v>12</v>
      </c>
      <c r="B8" s="65"/>
      <c r="D8" s="99"/>
      <c r="F8" s="99"/>
      <c r="H8" s="99"/>
      <c r="J8" s="4" t="s">
        <v>13</v>
      </c>
      <c r="K8" s="36"/>
      <c r="L8" s="4" t="s">
        <v>14</v>
      </c>
      <c r="N8" s="29" t="s">
        <v>13</v>
      </c>
      <c r="O8" s="36"/>
      <c r="P8" s="4" t="s">
        <v>16</v>
      </c>
      <c r="R8" s="99"/>
      <c r="T8" s="101"/>
      <c r="V8" s="99"/>
      <c r="X8" s="99"/>
      <c r="Z8" s="101"/>
    </row>
    <row r="9" spans="1:26" ht="21.75" customHeight="1" x14ac:dyDescent="0.2">
      <c r="A9" s="60" t="s">
        <v>19</v>
      </c>
      <c r="B9" s="53"/>
      <c r="D9" s="38">
        <v>800</v>
      </c>
      <c r="E9" s="37"/>
      <c r="F9" s="38">
        <v>671972798132</v>
      </c>
      <c r="G9" s="37"/>
      <c r="H9" s="38">
        <v>683572500000</v>
      </c>
      <c r="I9" s="37"/>
      <c r="J9" s="38">
        <v>0</v>
      </c>
      <c r="K9" s="37"/>
      <c r="L9" s="38">
        <v>0</v>
      </c>
      <c r="M9" s="37"/>
      <c r="N9" s="39">
        <v>-400</v>
      </c>
      <c r="O9" s="37"/>
      <c r="P9" s="38">
        <v>372717100213</v>
      </c>
      <c r="Q9" s="37"/>
      <c r="R9" s="38">
        <v>400</v>
      </c>
      <c r="S9" s="37"/>
      <c r="T9" s="38">
        <v>1011033300</v>
      </c>
      <c r="U9" s="37"/>
      <c r="V9" s="38">
        <v>335986399063</v>
      </c>
      <c r="W9" s="37"/>
      <c r="X9" s="38">
        <v>404160561675</v>
      </c>
      <c r="Y9" s="37"/>
      <c r="Z9" s="40">
        <v>2.72</v>
      </c>
    </row>
    <row r="10" spans="1:26" ht="21.75" customHeight="1" x14ac:dyDescent="0.2">
      <c r="A10" s="58" t="s">
        <v>20</v>
      </c>
      <c r="B10" s="54"/>
      <c r="D10" s="41">
        <v>1075900</v>
      </c>
      <c r="E10" s="37"/>
      <c r="F10" s="41">
        <v>8920847255602</v>
      </c>
      <c r="G10" s="37"/>
      <c r="H10" s="41">
        <v>10894176076000</v>
      </c>
      <c r="I10" s="37"/>
      <c r="J10" s="41">
        <v>105250</v>
      </c>
      <c r="K10" s="37"/>
      <c r="L10" s="41">
        <v>1230241784916</v>
      </c>
      <c r="M10" s="37"/>
      <c r="N10" s="42">
        <v>-51150</v>
      </c>
      <c r="O10" s="37"/>
      <c r="P10" s="41">
        <v>586577857949</v>
      </c>
      <c r="Q10" s="37"/>
      <c r="R10" s="41">
        <v>1130000</v>
      </c>
      <c r="S10" s="37"/>
      <c r="T10" s="41">
        <v>12518000</v>
      </c>
      <c r="U10" s="37"/>
      <c r="V10" s="41">
        <v>9723234242336</v>
      </c>
      <c r="W10" s="37"/>
      <c r="X10" s="41">
        <v>14111391184000</v>
      </c>
      <c r="Y10" s="37"/>
      <c r="Z10" s="43">
        <v>94.98</v>
      </c>
    </row>
    <row r="11" spans="1:26" ht="21.75" customHeight="1" x14ac:dyDescent="0.2">
      <c r="A11" s="58" t="s">
        <v>21</v>
      </c>
      <c r="B11" s="54"/>
      <c r="D11" s="41">
        <v>100000</v>
      </c>
      <c r="E11" s="37"/>
      <c r="F11" s="41">
        <v>105705071319</v>
      </c>
      <c r="G11" s="37"/>
      <c r="H11" s="41">
        <v>111731200000</v>
      </c>
      <c r="I11" s="37"/>
      <c r="J11" s="41">
        <v>10000</v>
      </c>
      <c r="K11" s="37"/>
      <c r="L11" s="41">
        <v>11270409434</v>
      </c>
      <c r="M11" s="37"/>
      <c r="N11" s="42">
        <v>-110000</v>
      </c>
      <c r="O11" s="37"/>
      <c r="P11" s="41">
        <v>173444647116</v>
      </c>
      <c r="Q11" s="37"/>
      <c r="R11" s="41">
        <v>0</v>
      </c>
      <c r="S11" s="37"/>
      <c r="T11" s="41">
        <v>0</v>
      </c>
      <c r="U11" s="37"/>
      <c r="V11" s="41">
        <v>0</v>
      </c>
      <c r="W11" s="37"/>
      <c r="X11" s="41">
        <v>0</v>
      </c>
      <c r="Y11" s="37"/>
      <c r="Z11" s="43">
        <v>0</v>
      </c>
    </row>
    <row r="12" spans="1:26" ht="21.75" customHeight="1" x14ac:dyDescent="0.2">
      <c r="A12" s="58" t="s">
        <v>22</v>
      </c>
      <c r="B12" s="54"/>
      <c r="D12" s="41">
        <v>0</v>
      </c>
      <c r="E12" s="37"/>
      <c r="F12" s="41">
        <v>0</v>
      </c>
      <c r="G12" s="37"/>
      <c r="H12" s="41">
        <v>0</v>
      </c>
      <c r="I12" s="37"/>
      <c r="J12" s="41">
        <v>3000</v>
      </c>
      <c r="K12" s="37"/>
      <c r="L12" s="41">
        <v>7696474700</v>
      </c>
      <c r="M12" s="37"/>
      <c r="N12" s="42">
        <v>0</v>
      </c>
      <c r="O12" s="37"/>
      <c r="P12" s="41">
        <v>0</v>
      </c>
      <c r="Q12" s="37"/>
      <c r="R12" s="41">
        <v>3000</v>
      </c>
      <c r="S12" s="37"/>
      <c r="T12" s="41">
        <v>3178000</v>
      </c>
      <c r="U12" s="37"/>
      <c r="V12" s="41">
        <v>7696474700</v>
      </c>
      <c r="W12" s="37"/>
      <c r="X12" s="41">
        <v>9522559200</v>
      </c>
      <c r="Y12" s="37"/>
      <c r="Z12" s="43">
        <v>0.06</v>
      </c>
    </row>
    <row r="13" spans="1:26" ht="21.75" customHeight="1" x14ac:dyDescent="0.2">
      <c r="A13" s="58" t="s">
        <v>23</v>
      </c>
      <c r="B13" s="54"/>
      <c r="D13" s="41">
        <v>0</v>
      </c>
      <c r="E13" s="37"/>
      <c r="F13" s="41">
        <v>0</v>
      </c>
      <c r="G13" s="37"/>
      <c r="H13" s="41">
        <v>0</v>
      </c>
      <c r="I13" s="37"/>
      <c r="J13" s="41">
        <v>1500</v>
      </c>
      <c r="K13" s="37"/>
      <c r="L13" s="41">
        <v>3178559700</v>
      </c>
      <c r="M13" s="37"/>
      <c r="N13" s="42">
        <v>0</v>
      </c>
      <c r="O13" s="37"/>
      <c r="P13" s="41">
        <v>0</v>
      </c>
      <c r="Q13" s="37"/>
      <c r="R13" s="41">
        <v>1500</v>
      </c>
      <c r="S13" s="37"/>
      <c r="T13" s="41">
        <v>2817000</v>
      </c>
      <c r="U13" s="37"/>
      <c r="V13" s="41">
        <v>3178559700</v>
      </c>
      <c r="W13" s="37"/>
      <c r="X13" s="41">
        <v>4220429400</v>
      </c>
      <c r="Y13" s="37"/>
      <c r="Z13" s="43">
        <v>0.03</v>
      </c>
    </row>
    <row r="14" spans="1:26" ht="21.75" customHeight="1" x14ac:dyDescent="0.2">
      <c r="A14" s="58" t="s">
        <v>24</v>
      </c>
      <c r="B14" s="54"/>
      <c r="D14" s="41">
        <v>0</v>
      </c>
      <c r="E14" s="37"/>
      <c r="F14" s="41">
        <v>0</v>
      </c>
      <c r="G14" s="37"/>
      <c r="H14" s="41">
        <v>0</v>
      </c>
      <c r="I14" s="37"/>
      <c r="J14" s="41">
        <v>11500</v>
      </c>
      <c r="K14" s="37"/>
      <c r="L14" s="41">
        <v>43420459149</v>
      </c>
      <c r="M14" s="37"/>
      <c r="N14" s="42">
        <v>0</v>
      </c>
      <c r="O14" s="37"/>
      <c r="P14" s="41">
        <v>0</v>
      </c>
      <c r="Q14" s="37"/>
      <c r="R14" s="41">
        <v>11500</v>
      </c>
      <c r="S14" s="37"/>
      <c r="T14" s="41">
        <v>4944000</v>
      </c>
      <c r="U14" s="37"/>
      <c r="V14" s="41">
        <v>43420459149</v>
      </c>
      <c r="W14" s="37"/>
      <c r="X14" s="41">
        <v>56787772800</v>
      </c>
      <c r="Y14" s="37"/>
      <c r="Z14" s="43">
        <v>0.38</v>
      </c>
    </row>
    <row r="15" spans="1:26" ht="21.75" customHeight="1" x14ac:dyDescent="0.2">
      <c r="A15" s="58" t="s">
        <v>25</v>
      </c>
      <c r="B15" s="54"/>
      <c r="D15" s="41">
        <v>0</v>
      </c>
      <c r="E15" s="37"/>
      <c r="F15" s="41">
        <v>0</v>
      </c>
      <c r="G15" s="37"/>
      <c r="H15" s="41">
        <v>0</v>
      </c>
      <c r="I15" s="37"/>
      <c r="J15" s="41">
        <v>10500</v>
      </c>
      <c r="K15" s="37"/>
      <c r="L15" s="41">
        <v>29119902000</v>
      </c>
      <c r="M15" s="37"/>
      <c r="N15" s="42">
        <v>0</v>
      </c>
      <c r="O15" s="37"/>
      <c r="P15" s="41">
        <v>0</v>
      </c>
      <c r="Q15" s="37"/>
      <c r="R15" s="41">
        <v>10500</v>
      </c>
      <c r="S15" s="37"/>
      <c r="T15" s="41">
        <v>4059000</v>
      </c>
      <c r="U15" s="37"/>
      <c r="V15" s="41">
        <v>29119902000</v>
      </c>
      <c r="W15" s="37"/>
      <c r="X15" s="41">
        <v>42568356600</v>
      </c>
      <c r="Y15" s="37"/>
      <c r="Z15" s="43">
        <v>0.28999999999999998</v>
      </c>
    </row>
    <row r="16" spans="1:26" ht="21.75" customHeight="1" x14ac:dyDescent="0.2">
      <c r="A16" s="58" t="s">
        <v>26</v>
      </c>
      <c r="B16" s="54"/>
      <c r="D16" s="41">
        <v>0</v>
      </c>
      <c r="E16" s="37"/>
      <c r="F16" s="41">
        <v>0</v>
      </c>
      <c r="G16" s="37"/>
      <c r="H16" s="41">
        <v>0</v>
      </c>
      <c r="I16" s="37"/>
      <c r="J16" s="41">
        <v>4500</v>
      </c>
      <c r="K16" s="37"/>
      <c r="L16" s="41">
        <v>11185686736</v>
      </c>
      <c r="M16" s="37"/>
      <c r="N16" s="42">
        <v>0</v>
      </c>
      <c r="O16" s="37"/>
      <c r="P16" s="41">
        <v>0</v>
      </c>
      <c r="Q16" s="37"/>
      <c r="R16" s="41">
        <v>4500</v>
      </c>
      <c r="S16" s="37"/>
      <c r="T16" s="41">
        <v>3623000</v>
      </c>
      <c r="U16" s="37"/>
      <c r="V16" s="41">
        <v>11185686736</v>
      </c>
      <c r="W16" s="37"/>
      <c r="X16" s="41">
        <v>16283935800</v>
      </c>
      <c r="Y16" s="37"/>
      <c r="Z16" s="43">
        <v>0.11</v>
      </c>
    </row>
    <row r="17" spans="1:26" ht="21.75" customHeight="1" x14ac:dyDescent="0.2">
      <c r="A17" s="58" t="s">
        <v>27</v>
      </c>
      <c r="B17" s="54"/>
      <c r="D17" s="41">
        <v>0</v>
      </c>
      <c r="E17" s="37"/>
      <c r="F17" s="41">
        <v>0</v>
      </c>
      <c r="G17" s="37"/>
      <c r="H17" s="41">
        <v>0</v>
      </c>
      <c r="I17" s="37"/>
      <c r="J17" s="41">
        <v>1500</v>
      </c>
      <c r="K17" s="37"/>
      <c r="L17" s="41">
        <v>2576588200</v>
      </c>
      <c r="M17" s="37"/>
      <c r="N17" s="42">
        <v>0</v>
      </c>
      <c r="O17" s="37"/>
      <c r="P17" s="41">
        <v>0</v>
      </c>
      <c r="Q17" s="37"/>
      <c r="R17" s="41">
        <v>1500</v>
      </c>
      <c r="S17" s="37"/>
      <c r="T17" s="41">
        <v>2287000</v>
      </c>
      <c r="U17" s="37"/>
      <c r="V17" s="41">
        <v>2576588200</v>
      </c>
      <c r="W17" s="37"/>
      <c r="X17" s="41">
        <v>3426383400</v>
      </c>
      <c r="Y17" s="37"/>
      <c r="Z17" s="43">
        <v>0.02</v>
      </c>
    </row>
    <row r="18" spans="1:26" ht="21.75" customHeight="1" x14ac:dyDescent="0.2">
      <c r="A18" s="58" t="s">
        <v>28</v>
      </c>
      <c r="B18" s="54"/>
      <c r="D18" s="41">
        <v>0</v>
      </c>
      <c r="E18" s="37"/>
      <c r="F18" s="41">
        <v>0</v>
      </c>
      <c r="G18" s="37"/>
      <c r="H18" s="41">
        <v>0</v>
      </c>
      <c r="I18" s="37"/>
      <c r="J18" s="41">
        <v>1500</v>
      </c>
      <c r="K18" s="37"/>
      <c r="L18" s="41">
        <v>1598916398</v>
      </c>
      <c r="M18" s="37"/>
      <c r="N18" s="42">
        <v>0</v>
      </c>
      <c r="O18" s="37"/>
      <c r="P18" s="41">
        <v>0</v>
      </c>
      <c r="Q18" s="37"/>
      <c r="R18" s="41">
        <v>1500</v>
      </c>
      <c r="S18" s="37"/>
      <c r="T18" s="41">
        <v>1449000</v>
      </c>
      <c r="U18" s="37"/>
      <c r="V18" s="41">
        <v>1598916398</v>
      </c>
      <c r="W18" s="37"/>
      <c r="X18" s="41">
        <v>2170891800</v>
      </c>
      <c r="Y18" s="37"/>
      <c r="Z18" s="43">
        <v>0.01</v>
      </c>
    </row>
    <row r="19" spans="1:26" ht="21.75" customHeight="1" x14ac:dyDescent="0.2">
      <c r="A19" s="58" t="s">
        <v>29</v>
      </c>
      <c r="B19" s="54"/>
      <c r="D19" s="41">
        <v>0</v>
      </c>
      <c r="E19" s="37"/>
      <c r="F19" s="41">
        <v>0</v>
      </c>
      <c r="G19" s="37"/>
      <c r="H19" s="41">
        <v>0</v>
      </c>
      <c r="I19" s="37"/>
      <c r="J19" s="41">
        <v>1000</v>
      </c>
      <c r="K19" s="37"/>
      <c r="L19" s="41">
        <v>3812069000</v>
      </c>
      <c r="M19" s="37"/>
      <c r="N19" s="42">
        <v>0</v>
      </c>
      <c r="O19" s="37"/>
      <c r="P19" s="41">
        <v>0</v>
      </c>
      <c r="Q19" s="37"/>
      <c r="R19" s="41">
        <v>1000</v>
      </c>
      <c r="S19" s="37"/>
      <c r="T19" s="41">
        <v>3900000</v>
      </c>
      <c r="U19" s="37"/>
      <c r="V19" s="41">
        <v>3812069000</v>
      </c>
      <c r="W19" s="37"/>
      <c r="X19" s="41">
        <v>3895320000</v>
      </c>
      <c r="Y19" s="37"/>
      <c r="Z19" s="43">
        <v>0.03</v>
      </c>
    </row>
    <row r="20" spans="1:26" ht="21.75" customHeight="1" x14ac:dyDescent="0.2">
      <c r="A20" s="58" t="s">
        <v>30</v>
      </c>
      <c r="B20" s="54"/>
      <c r="D20" s="41">
        <v>0</v>
      </c>
      <c r="E20" s="37"/>
      <c r="F20" s="41">
        <v>0</v>
      </c>
      <c r="G20" s="37"/>
      <c r="H20" s="41">
        <v>0</v>
      </c>
      <c r="I20" s="37"/>
      <c r="J20" s="41">
        <v>1500</v>
      </c>
      <c r="K20" s="37"/>
      <c r="L20" s="41">
        <v>7584090000</v>
      </c>
      <c r="M20" s="37"/>
      <c r="N20" s="42">
        <v>0</v>
      </c>
      <c r="O20" s="37"/>
      <c r="P20" s="41">
        <v>0</v>
      </c>
      <c r="Q20" s="37"/>
      <c r="R20" s="41">
        <v>1500</v>
      </c>
      <c r="S20" s="37"/>
      <c r="T20" s="41">
        <v>5573000</v>
      </c>
      <c r="U20" s="37"/>
      <c r="V20" s="41">
        <v>7584090000</v>
      </c>
      <c r="W20" s="37"/>
      <c r="X20" s="41">
        <v>8349468600</v>
      </c>
      <c r="Y20" s="37"/>
      <c r="Z20" s="43">
        <v>0.06</v>
      </c>
    </row>
    <row r="21" spans="1:26" ht="21.75" customHeight="1" x14ac:dyDescent="0.2">
      <c r="A21" s="58" t="s">
        <v>31</v>
      </c>
      <c r="B21" s="54"/>
      <c r="D21" s="41">
        <v>0</v>
      </c>
      <c r="E21" s="37"/>
      <c r="F21" s="41">
        <v>0</v>
      </c>
      <c r="G21" s="37"/>
      <c r="H21" s="41">
        <v>0</v>
      </c>
      <c r="I21" s="37"/>
      <c r="J21" s="41">
        <v>1500</v>
      </c>
      <c r="K21" s="37"/>
      <c r="L21" s="41">
        <v>6595405000</v>
      </c>
      <c r="M21" s="37"/>
      <c r="N21" s="42">
        <v>0</v>
      </c>
      <c r="O21" s="37"/>
      <c r="P21" s="41">
        <v>0</v>
      </c>
      <c r="Q21" s="37"/>
      <c r="R21" s="41">
        <v>1500</v>
      </c>
      <c r="S21" s="37"/>
      <c r="T21" s="41">
        <v>4878000</v>
      </c>
      <c r="U21" s="37"/>
      <c r="V21" s="41">
        <v>6595405000</v>
      </c>
      <c r="W21" s="37"/>
      <c r="X21" s="41">
        <v>7308219600</v>
      </c>
      <c r="Y21" s="37"/>
      <c r="Z21" s="43">
        <v>0.05</v>
      </c>
    </row>
    <row r="22" spans="1:26" ht="21.75" customHeight="1" x14ac:dyDescent="0.2">
      <c r="A22" s="58" t="s">
        <v>32</v>
      </c>
      <c r="B22" s="54"/>
      <c r="D22" s="41">
        <v>0</v>
      </c>
      <c r="E22" s="37"/>
      <c r="F22" s="41">
        <v>0</v>
      </c>
      <c r="G22" s="37"/>
      <c r="H22" s="41">
        <v>0</v>
      </c>
      <c r="I22" s="37"/>
      <c r="J22" s="41">
        <v>1000</v>
      </c>
      <c r="K22" s="37"/>
      <c r="L22" s="41">
        <v>4152477000</v>
      </c>
      <c r="M22" s="37"/>
      <c r="N22" s="42">
        <v>0</v>
      </c>
      <c r="O22" s="37"/>
      <c r="P22" s="41">
        <v>0</v>
      </c>
      <c r="Q22" s="37"/>
      <c r="R22" s="41">
        <v>1000</v>
      </c>
      <c r="S22" s="37"/>
      <c r="T22" s="41">
        <v>4300000</v>
      </c>
      <c r="U22" s="37"/>
      <c r="V22" s="41">
        <v>4152477000</v>
      </c>
      <c r="W22" s="37"/>
      <c r="X22" s="41">
        <v>4294840000</v>
      </c>
      <c r="Y22" s="37"/>
      <c r="Z22" s="43">
        <v>0.03</v>
      </c>
    </row>
    <row r="23" spans="1:26" ht="21.75" customHeight="1" x14ac:dyDescent="0.2">
      <c r="A23" s="56" t="s">
        <v>33</v>
      </c>
      <c r="B23" s="55"/>
      <c r="C23" s="44"/>
      <c r="D23" s="41">
        <v>0</v>
      </c>
      <c r="E23" s="37"/>
      <c r="F23" s="45">
        <v>0</v>
      </c>
      <c r="G23" s="37"/>
      <c r="H23" s="45">
        <v>0</v>
      </c>
      <c r="I23" s="37"/>
      <c r="J23" s="45">
        <v>500</v>
      </c>
      <c r="K23" s="37"/>
      <c r="L23" s="45">
        <v>1604923600</v>
      </c>
      <c r="M23" s="37"/>
      <c r="N23" s="46">
        <v>0</v>
      </c>
      <c r="O23" s="37"/>
      <c r="P23" s="45">
        <v>0</v>
      </c>
      <c r="Q23" s="37"/>
      <c r="R23" s="45">
        <v>500</v>
      </c>
      <c r="S23" s="37"/>
      <c r="T23" s="45">
        <v>3600000</v>
      </c>
      <c r="U23" s="37"/>
      <c r="V23" s="45">
        <v>1604923600</v>
      </c>
      <c r="W23" s="37"/>
      <c r="X23" s="45">
        <v>1797840000</v>
      </c>
      <c r="Y23" s="37"/>
      <c r="Z23" s="47">
        <v>0.01</v>
      </c>
    </row>
    <row r="24" spans="1:26" ht="21.75" customHeight="1" thickBot="1" x14ac:dyDescent="0.25">
      <c r="A24" s="57" t="s">
        <v>34</v>
      </c>
      <c r="B24" s="66"/>
      <c r="C24" s="57"/>
      <c r="D24" s="67">
        <f>SUM(D9:D23)</f>
        <v>1176700</v>
      </c>
      <c r="E24" s="37"/>
      <c r="F24" s="48">
        <f>SUM(F9:F23)</f>
        <v>9698525125053</v>
      </c>
      <c r="G24" s="37"/>
      <c r="H24" s="48">
        <f>SUM(H9:H23)</f>
        <v>11689479776000</v>
      </c>
      <c r="I24" s="37"/>
      <c r="J24" s="48">
        <f>SUM(J9:J23)</f>
        <v>154750</v>
      </c>
      <c r="K24" s="37"/>
      <c r="L24" s="48">
        <f>SUM(L9:L23)</f>
        <v>1364037745833</v>
      </c>
      <c r="M24" s="37"/>
      <c r="N24" s="49">
        <f>SUM(N9:N23)</f>
        <v>-161550</v>
      </c>
      <c r="O24" s="37"/>
      <c r="P24" s="48">
        <f>SUM(P9:P23)</f>
        <v>1132739605278</v>
      </c>
      <c r="Q24" s="37"/>
      <c r="R24" s="48">
        <f>SUM(R9:R23)</f>
        <v>1169900</v>
      </c>
      <c r="S24" s="37"/>
      <c r="T24" s="48">
        <f>SUM(T9:T23)</f>
        <v>1068159300</v>
      </c>
      <c r="U24" s="37"/>
      <c r="V24" s="48">
        <f>SUM(V9:V23)</f>
        <v>10181746192882</v>
      </c>
      <c r="W24" s="37"/>
      <c r="X24" s="48">
        <f>SUM(X9:X23)</f>
        <v>14676177762875</v>
      </c>
      <c r="Y24" s="37"/>
      <c r="Z24" s="50">
        <f>SUM(Z9:Z23)</f>
        <v>98.780000000000015</v>
      </c>
    </row>
    <row r="25" spans="1:26" ht="13.5" thickTop="1" x14ac:dyDescent="0.2"/>
    <row r="28" spans="1:26" x14ac:dyDescent="0.2">
      <c r="X28" s="52"/>
    </row>
    <row r="31" spans="1:26" x14ac:dyDescent="0.2">
      <c r="V31" s="52"/>
    </row>
  </sheetData>
  <mergeCells count="16">
    <mergeCell ref="A3:Z3"/>
    <mergeCell ref="A2:Z2"/>
    <mergeCell ref="A1:Z1"/>
    <mergeCell ref="D7:D8"/>
    <mergeCell ref="F7:F8"/>
    <mergeCell ref="R6:Z6"/>
    <mergeCell ref="J6:P6"/>
    <mergeCell ref="D6:H6"/>
    <mergeCell ref="H7:H8"/>
    <mergeCell ref="Z7:Z8"/>
    <mergeCell ref="X7:X8"/>
    <mergeCell ref="V7:V8"/>
    <mergeCell ref="T7:T8"/>
    <mergeCell ref="R7:R8"/>
    <mergeCell ref="N7:P7"/>
    <mergeCell ref="J7:L7"/>
  </mergeCells>
  <pageMargins left="0.39" right="0.39" top="0.39" bottom="0.39" header="0" footer="0"/>
  <pageSetup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2"/>
  <sheetViews>
    <sheetView rightToLeft="1" view="pageBreakPreview" zoomScale="90" zoomScaleNormal="100" zoomScaleSheetLayoutView="90" workbookViewId="0">
      <selection activeCell="E28" sqref="E28"/>
    </sheetView>
  </sheetViews>
  <sheetFormatPr defaultRowHeight="12.75" x14ac:dyDescent="0.2"/>
  <cols>
    <col min="1" max="1" width="75.71093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14.85546875" customWidth="1"/>
    <col min="8" max="8" width="1.28515625" customWidth="1"/>
    <col min="9" max="9" width="9.140625" customWidth="1"/>
    <col min="10" max="10" width="1.28515625" customWidth="1"/>
    <col min="11" max="11" width="9.140625" customWidth="1"/>
    <col min="12" max="12" width="1.28515625" customWidth="1"/>
    <col min="13" max="13" width="11.5703125" customWidth="1"/>
    <col min="14" max="14" width="1.28515625" customWidth="1"/>
    <col min="15" max="15" width="9.7109375" customWidth="1"/>
    <col min="16" max="16" width="1.28515625" customWidth="1"/>
    <col min="17" max="17" width="13.42578125" customWidth="1"/>
    <col min="18" max="18" width="1.28515625" customWidth="1"/>
    <col min="19" max="19" width="14.85546875" bestFit="1" customWidth="1"/>
    <col min="20" max="20" width="1.28515625" customWidth="1"/>
    <col min="21" max="21" width="9.140625" customWidth="1"/>
    <col min="22" max="22" width="1.28515625" customWidth="1"/>
    <col min="23" max="23" width="11.7109375" customWidth="1"/>
    <col min="24" max="24" width="1.28515625" customWidth="1"/>
    <col min="25" max="25" width="13" customWidth="1"/>
    <col min="26" max="26" width="0.28515625" customWidth="1"/>
  </cols>
  <sheetData>
    <row r="1" spans="1:25" ht="2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t="21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21" customHeight="1" x14ac:dyDescent="0.2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ht="30.75" customHeight="1" x14ac:dyDescent="0.2">
      <c r="A4" s="104" t="s">
        <v>38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4"/>
      <c r="Y4" s="104"/>
    </row>
    <row r="5" spans="1:25" ht="14.45" customHeight="1" x14ac:dyDescent="0.2">
      <c r="C5" s="106" t="s">
        <v>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O5" s="106" t="s">
        <v>9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5" ht="14.45" customHeight="1" x14ac:dyDescent="0.2">
      <c r="A6" s="2" t="s">
        <v>35</v>
      </c>
      <c r="C6" s="4" t="s">
        <v>39</v>
      </c>
      <c r="D6" s="3"/>
      <c r="E6" s="4" t="s">
        <v>40</v>
      </c>
      <c r="F6" s="3"/>
      <c r="G6" s="4" t="s">
        <v>41</v>
      </c>
      <c r="H6" s="3"/>
      <c r="I6" s="4" t="s">
        <v>42</v>
      </c>
      <c r="J6" s="3"/>
      <c r="K6" s="4" t="s">
        <v>36</v>
      </c>
      <c r="L6" s="3"/>
      <c r="M6" s="61" t="s">
        <v>37</v>
      </c>
      <c r="O6" s="4" t="s">
        <v>39</v>
      </c>
      <c r="P6" s="3"/>
      <c r="Q6" s="4" t="s">
        <v>40</v>
      </c>
      <c r="R6" s="3"/>
      <c r="S6" s="4" t="s">
        <v>41</v>
      </c>
      <c r="T6" s="3"/>
      <c r="U6" s="4" t="s">
        <v>42</v>
      </c>
      <c r="V6" s="3"/>
      <c r="W6" s="4" t="s">
        <v>36</v>
      </c>
      <c r="X6" s="3"/>
      <c r="Y6" s="68" t="s">
        <v>37</v>
      </c>
    </row>
    <row r="7" spans="1:25" ht="21.75" customHeight="1" x14ac:dyDescent="0.2">
      <c r="A7" s="5" t="s">
        <v>22</v>
      </c>
      <c r="C7" s="5" t="s">
        <v>43</v>
      </c>
      <c r="E7" s="5" t="s">
        <v>44</v>
      </c>
      <c r="G7" s="5" t="s">
        <v>44</v>
      </c>
      <c r="I7" s="6">
        <v>0</v>
      </c>
      <c r="K7" s="6">
        <v>0</v>
      </c>
      <c r="M7" s="5" t="s">
        <v>44</v>
      </c>
      <c r="O7" s="5" t="s">
        <v>43</v>
      </c>
      <c r="Q7" s="5" t="s">
        <v>45</v>
      </c>
      <c r="S7" s="5" t="s">
        <v>44</v>
      </c>
      <c r="U7" s="6">
        <v>3000</v>
      </c>
      <c r="W7" s="6">
        <v>0</v>
      </c>
      <c r="Y7" s="7" t="s">
        <v>87</v>
      </c>
    </row>
    <row r="8" spans="1:25" ht="21.75" customHeight="1" x14ac:dyDescent="0.2">
      <c r="A8" s="7" t="s">
        <v>23</v>
      </c>
      <c r="C8" s="7" t="s">
        <v>43</v>
      </c>
      <c r="E8" s="7" t="s">
        <v>44</v>
      </c>
      <c r="G8" s="7" t="s">
        <v>44</v>
      </c>
      <c r="I8" s="8">
        <v>0</v>
      </c>
      <c r="K8" s="8">
        <v>0</v>
      </c>
      <c r="M8" s="7" t="s">
        <v>44</v>
      </c>
      <c r="O8" s="7" t="s">
        <v>43</v>
      </c>
      <c r="Q8" s="7" t="s">
        <v>45</v>
      </c>
      <c r="S8" s="7" t="s">
        <v>44</v>
      </c>
      <c r="U8" s="8">
        <v>1500</v>
      </c>
      <c r="W8" s="8">
        <v>0</v>
      </c>
      <c r="Y8" s="7" t="s">
        <v>87</v>
      </c>
    </row>
    <row r="9" spans="1:25" ht="21.75" customHeight="1" x14ac:dyDescent="0.2">
      <c r="A9" s="7" t="s">
        <v>27</v>
      </c>
      <c r="C9" s="7" t="s">
        <v>43</v>
      </c>
      <c r="E9" s="7" t="s">
        <v>44</v>
      </c>
      <c r="G9" s="7" t="s">
        <v>44</v>
      </c>
      <c r="I9" s="8">
        <v>0</v>
      </c>
      <c r="K9" s="8">
        <v>0</v>
      </c>
      <c r="M9" s="7" t="s">
        <v>44</v>
      </c>
      <c r="O9" s="7" t="s">
        <v>43</v>
      </c>
      <c r="Q9" s="7" t="s">
        <v>45</v>
      </c>
      <c r="S9" s="7" t="s">
        <v>44</v>
      </c>
      <c r="U9" s="8">
        <v>1500</v>
      </c>
      <c r="W9" s="8">
        <v>0</v>
      </c>
      <c r="Y9" s="7" t="s">
        <v>87</v>
      </c>
    </row>
    <row r="10" spans="1:25" ht="21.75" customHeight="1" x14ac:dyDescent="0.2">
      <c r="A10" s="7" t="s">
        <v>28</v>
      </c>
      <c r="C10" s="7" t="s">
        <v>43</v>
      </c>
      <c r="E10" s="7" t="s">
        <v>44</v>
      </c>
      <c r="G10" s="7" t="s">
        <v>44</v>
      </c>
      <c r="I10" s="8">
        <v>0</v>
      </c>
      <c r="K10" s="8">
        <v>0</v>
      </c>
      <c r="M10" s="7" t="s">
        <v>44</v>
      </c>
      <c r="O10" s="7" t="s">
        <v>43</v>
      </c>
      <c r="Q10" s="7" t="s">
        <v>45</v>
      </c>
      <c r="S10" s="7" t="s">
        <v>44</v>
      </c>
      <c r="U10" s="8">
        <v>1500</v>
      </c>
      <c r="W10" s="8">
        <v>0</v>
      </c>
      <c r="Y10" s="7" t="s">
        <v>87</v>
      </c>
    </row>
    <row r="11" spans="1:25" ht="21.75" customHeight="1" x14ac:dyDescent="0.2">
      <c r="A11" s="7" t="s">
        <v>24</v>
      </c>
      <c r="C11" s="7" t="s">
        <v>43</v>
      </c>
      <c r="E11" s="7" t="s">
        <v>44</v>
      </c>
      <c r="G11" s="7" t="s">
        <v>44</v>
      </c>
      <c r="I11" s="8">
        <v>0</v>
      </c>
      <c r="K11" s="8">
        <v>0</v>
      </c>
      <c r="M11" s="7" t="s">
        <v>44</v>
      </c>
      <c r="O11" s="7" t="s">
        <v>43</v>
      </c>
      <c r="Q11" s="7" t="s">
        <v>45</v>
      </c>
      <c r="S11" s="7" t="s">
        <v>44</v>
      </c>
      <c r="U11" s="8">
        <v>11500</v>
      </c>
      <c r="W11" s="8">
        <v>0</v>
      </c>
      <c r="Y11" s="7" t="s">
        <v>87</v>
      </c>
    </row>
    <row r="12" spans="1:25" ht="21.75" customHeight="1" x14ac:dyDescent="0.2">
      <c r="A12" s="7" t="s">
        <v>25</v>
      </c>
      <c r="C12" s="7" t="s">
        <v>43</v>
      </c>
      <c r="E12" s="7" t="s">
        <v>44</v>
      </c>
      <c r="G12" s="7" t="s">
        <v>44</v>
      </c>
      <c r="I12" s="8">
        <v>0</v>
      </c>
      <c r="K12" s="8">
        <v>0</v>
      </c>
      <c r="M12" s="7" t="s">
        <v>44</v>
      </c>
      <c r="O12" s="7" t="s">
        <v>43</v>
      </c>
      <c r="Q12" s="7" t="s">
        <v>45</v>
      </c>
      <c r="S12" s="7" t="s">
        <v>44</v>
      </c>
      <c r="U12" s="8">
        <v>10500</v>
      </c>
      <c r="W12" s="8">
        <v>0</v>
      </c>
      <c r="Y12" s="7" t="s">
        <v>87</v>
      </c>
    </row>
    <row r="13" spans="1:25" ht="21.75" customHeight="1" x14ac:dyDescent="0.2">
      <c r="A13" s="7" t="s">
        <v>26</v>
      </c>
      <c r="C13" s="7" t="s">
        <v>43</v>
      </c>
      <c r="E13" s="7" t="s">
        <v>44</v>
      </c>
      <c r="G13" s="7" t="s">
        <v>44</v>
      </c>
      <c r="I13" s="8">
        <v>0</v>
      </c>
      <c r="K13" s="8">
        <v>0</v>
      </c>
      <c r="M13" s="7" t="s">
        <v>44</v>
      </c>
      <c r="O13" s="7" t="s">
        <v>43</v>
      </c>
      <c r="Q13" s="7" t="s">
        <v>45</v>
      </c>
      <c r="S13" s="7" t="s">
        <v>44</v>
      </c>
      <c r="U13" s="8">
        <v>4500</v>
      </c>
      <c r="W13" s="8">
        <v>0</v>
      </c>
      <c r="Y13" s="7" t="s">
        <v>87</v>
      </c>
    </row>
    <row r="14" spans="1:25" ht="21.75" customHeight="1" x14ac:dyDescent="0.2">
      <c r="A14" s="7" t="s">
        <v>29</v>
      </c>
      <c r="C14" s="7" t="s">
        <v>43</v>
      </c>
      <c r="E14" s="7" t="s">
        <v>44</v>
      </c>
      <c r="G14" s="7" t="s">
        <v>44</v>
      </c>
      <c r="I14" s="8">
        <v>0</v>
      </c>
      <c r="K14" s="8">
        <v>0</v>
      </c>
      <c r="M14" s="7" t="s">
        <v>44</v>
      </c>
      <c r="O14" s="7" t="s">
        <v>43</v>
      </c>
      <c r="Q14" s="7" t="s">
        <v>45</v>
      </c>
      <c r="S14" s="7" t="s">
        <v>44</v>
      </c>
      <c r="U14" s="8">
        <v>1000</v>
      </c>
      <c r="W14" s="8">
        <v>0</v>
      </c>
      <c r="Y14" s="7" t="s">
        <v>88</v>
      </c>
    </row>
    <row r="15" spans="1:25" ht="21.75" customHeight="1" x14ac:dyDescent="0.2">
      <c r="A15" s="7" t="s">
        <v>33</v>
      </c>
      <c r="C15" s="7" t="s">
        <v>43</v>
      </c>
      <c r="E15" s="7" t="s">
        <v>44</v>
      </c>
      <c r="G15" s="7" t="s">
        <v>44</v>
      </c>
      <c r="I15" s="8">
        <v>0</v>
      </c>
      <c r="K15" s="8">
        <v>0</v>
      </c>
      <c r="M15" s="7" t="s">
        <v>44</v>
      </c>
      <c r="O15" s="7" t="s">
        <v>43</v>
      </c>
      <c r="Q15" s="7" t="s">
        <v>45</v>
      </c>
      <c r="S15" s="7" t="s">
        <v>44</v>
      </c>
      <c r="U15" s="8">
        <v>500</v>
      </c>
      <c r="W15" s="8">
        <v>0</v>
      </c>
      <c r="Y15" s="7" t="s">
        <v>88</v>
      </c>
    </row>
    <row r="16" spans="1:25" ht="21.75" customHeight="1" x14ac:dyDescent="0.2">
      <c r="A16" s="7" t="s">
        <v>30</v>
      </c>
      <c r="C16" s="7" t="s">
        <v>43</v>
      </c>
      <c r="E16" s="7" t="s">
        <v>44</v>
      </c>
      <c r="G16" s="7" t="s">
        <v>44</v>
      </c>
      <c r="I16" s="8">
        <v>0</v>
      </c>
      <c r="K16" s="8">
        <v>0</v>
      </c>
      <c r="M16" s="7" t="s">
        <v>44</v>
      </c>
      <c r="O16" s="7" t="s">
        <v>43</v>
      </c>
      <c r="Q16" s="7" t="s">
        <v>45</v>
      </c>
      <c r="S16" s="7" t="s">
        <v>44</v>
      </c>
      <c r="U16" s="8">
        <v>1500</v>
      </c>
      <c r="W16" s="8">
        <v>0</v>
      </c>
      <c r="Y16" s="7" t="s">
        <v>88</v>
      </c>
    </row>
    <row r="17" spans="1:25" ht="21.75" customHeight="1" x14ac:dyDescent="0.2">
      <c r="A17" s="7" t="s">
        <v>31</v>
      </c>
      <c r="C17" s="7" t="s">
        <v>43</v>
      </c>
      <c r="E17" s="7" t="s">
        <v>44</v>
      </c>
      <c r="G17" s="7" t="s">
        <v>44</v>
      </c>
      <c r="I17" s="8">
        <v>0</v>
      </c>
      <c r="K17" s="8">
        <v>0</v>
      </c>
      <c r="M17" s="7" t="s">
        <v>44</v>
      </c>
      <c r="O17" s="7" t="s">
        <v>43</v>
      </c>
      <c r="Q17" s="7" t="s">
        <v>45</v>
      </c>
      <c r="S17" s="7" t="s">
        <v>44</v>
      </c>
      <c r="U17" s="8">
        <v>1500</v>
      </c>
      <c r="W17" s="8">
        <v>0</v>
      </c>
      <c r="Y17" s="7" t="s">
        <v>88</v>
      </c>
    </row>
    <row r="18" spans="1:25" ht="21.75" customHeight="1" x14ac:dyDescent="0.2">
      <c r="A18" s="7" t="s">
        <v>32</v>
      </c>
      <c r="C18" s="7" t="s">
        <v>43</v>
      </c>
      <c r="E18" s="7" t="s">
        <v>44</v>
      </c>
      <c r="G18" s="7" t="s">
        <v>44</v>
      </c>
      <c r="I18" s="8">
        <v>0</v>
      </c>
      <c r="K18" s="8">
        <v>0</v>
      </c>
      <c r="M18" s="7" t="s">
        <v>44</v>
      </c>
      <c r="O18" s="7" t="s">
        <v>43</v>
      </c>
      <c r="Q18" s="7" t="s">
        <v>45</v>
      </c>
      <c r="S18" s="7" t="s">
        <v>44</v>
      </c>
      <c r="U18" s="8">
        <v>1000</v>
      </c>
      <c r="W18" s="8">
        <v>0</v>
      </c>
      <c r="Y18" s="7" t="s">
        <v>88</v>
      </c>
    </row>
    <row r="19" spans="1:25" ht="21.75" customHeight="1" x14ac:dyDescent="0.2"/>
    <row r="20" spans="1:25" ht="21.75" customHeight="1" x14ac:dyDescent="0.2"/>
    <row r="21" spans="1:25" ht="21.75" customHeight="1" x14ac:dyDescent="0.2"/>
    <row r="22" spans="1:25" ht="21.75" customHeight="1" x14ac:dyDescent="0.2"/>
    <row r="23" spans="1:25" ht="21.75" customHeight="1" x14ac:dyDescent="0.2"/>
    <row r="24" spans="1:25" ht="21.75" customHeight="1" x14ac:dyDescent="0.2"/>
    <row r="25" spans="1:25" ht="21.75" customHeight="1" x14ac:dyDescent="0.2"/>
    <row r="26" spans="1:25" ht="21.75" customHeight="1" x14ac:dyDescent="0.2"/>
    <row r="27" spans="1:25" ht="21.75" customHeight="1" x14ac:dyDescent="0.2"/>
    <row r="28" spans="1:25" ht="21.75" customHeight="1" x14ac:dyDescent="0.2"/>
    <row r="29" spans="1:25" ht="21.75" customHeight="1" x14ac:dyDescent="0.2"/>
    <row r="30" spans="1:25" ht="21.75" customHeight="1" x14ac:dyDescent="0.2"/>
    <row r="31" spans="1:25" ht="21.75" customHeight="1" x14ac:dyDescent="0.2"/>
    <row r="32" spans="1:25" ht="21.75" customHeight="1" x14ac:dyDescent="0.2"/>
  </sheetData>
  <mergeCells count="6">
    <mergeCell ref="A4:Y4"/>
    <mergeCell ref="C5:M5"/>
    <mergeCell ref="O5:Y5"/>
    <mergeCell ref="A1:Y1"/>
    <mergeCell ref="A2:Y2"/>
    <mergeCell ref="A3:Y3"/>
  </mergeCells>
  <phoneticPr fontId="7" type="noConversion"/>
  <pageMargins left="0.39" right="0.39" top="0.39" bottom="0.39" header="0" footer="0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view="pageBreakPreview" zoomScale="110" zoomScaleNormal="100" zoomScaleSheetLayoutView="110" workbookViewId="0">
      <selection activeCell="F21" sqref="F2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20.85546875" customWidth="1"/>
    <col min="7" max="7" width="1.28515625" customWidth="1"/>
    <col min="8" max="8" width="17.7109375" customWidth="1"/>
    <col min="9" max="9" width="1.28515625" customWidth="1"/>
    <col min="10" max="10" width="14.28515625" customWidth="1"/>
    <col min="11" max="11" width="1.28515625" customWidth="1"/>
    <col min="12" max="12" width="19.42578125" style="17" customWidth="1"/>
    <col min="13" max="13" width="0.28515625" customWidth="1"/>
  </cols>
  <sheetData>
    <row r="1" spans="1:12" s="78" customFormat="1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78" customFormat="1" ht="25.5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78" customFormat="1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4.45" customHeight="1" x14ac:dyDescent="0.2"/>
    <row r="5" spans="1:12" ht="24.75" customHeight="1" x14ac:dyDescent="0.2">
      <c r="A5" s="1" t="s">
        <v>46</v>
      </c>
      <c r="B5" s="104" t="s">
        <v>47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ht="14.45" customHeight="1" x14ac:dyDescent="0.2">
      <c r="D6" s="2" t="s">
        <v>7</v>
      </c>
      <c r="F6" s="106" t="s">
        <v>8</v>
      </c>
      <c r="G6" s="106"/>
      <c r="H6" s="106"/>
      <c r="J6" s="2" t="s">
        <v>9</v>
      </c>
    </row>
    <row r="7" spans="1:12" ht="14.45" customHeight="1" x14ac:dyDescent="0.2">
      <c r="A7" s="106" t="s">
        <v>48</v>
      </c>
      <c r="B7" s="106"/>
      <c r="D7" s="2" t="s">
        <v>49</v>
      </c>
      <c r="F7" s="2" t="s">
        <v>50</v>
      </c>
      <c r="H7" s="2" t="s">
        <v>51</v>
      </c>
      <c r="J7" s="2" t="s">
        <v>49</v>
      </c>
      <c r="L7" s="2" t="s">
        <v>18</v>
      </c>
    </row>
    <row r="8" spans="1:12" ht="14.45" customHeight="1" x14ac:dyDescent="0.2">
      <c r="A8" s="70"/>
      <c r="B8" s="70"/>
      <c r="D8" s="70" t="s">
        <v>94</v>
      </c>
      <c r="F8" s="70" t="s">
        <v>94</v>
      </c>
      <c r="H8" s="70" t="s">
        <v>94</v>
      </c>
      <c r="J8" s="70" t="s">
        <v>94</v>
      </c>
      <c r="L8" s="70" t="s">
        <v>95</v>
      </c>
    </row>
    <row r="9" spans="1:12" s="69" customFormat="1" ht="18.75" x14ac:dyDescent="0.2">
      <c r="A9" s="108" t="s">
        <v>89</v>
      </c>
      <c r="B9" s="108"/>
      <c r="D9" s="71">
        <v>29747133612</v>
      </c>
      <c r="F9" s="71">
        <v>2169695252868</v>
      </c>
      <c r="H9" s="71">
        <v>2194060625000</v>
      </c>
      <c r="J9" s="71">
        <v>5381761480</v>
      </c>
      <c r="L9" s="72">
        <v>4.0000000000000002E-4</v>
      </c>
    </row>
    <row r="10" spans="1:12" ht="18.75" x14ac:dyDescent="0.2">
      <c r="A10" s="109" t="s">
        <v>90</v>
      </c>
      <c r="B10" s="109"/>
      <c r="D10" s="8">
        <v>542603398</v>
      </c>
      <c r="F10" s="8">
        <v>153002302617</v>
      </c>
      <c r="H10" s="8">
        <v>122525701483</v>
      </c>
      <c r="J10" s="8">
        <v>31019204532</v>
      </c>
      <c r="L10" s="73">
        <v>2.0999999999999999E-3</v>
      </c>
    </row>
    <row r="11" spans="1:12" ht="21.75" customHeight="1" x14ac:dyDescent="0.2">
      <c r="A11" s="98" t="s">
        <v>34</v>
      </c>
      <c r="B11" s="98"/>
      <c r="D11" s="12">
        <f>SUM(D9:D10)</f>
        <v>30289737010</v>
      </c>
      <c r="F11" s="12">
        <f>SUM(F9:F10)</f>
        <v>2322697555485</v>
      </c>
      <c r="H11" s="12">
        <f>SUM(H9:H10)</f>
        <v>2316586326483</v>
      </c>
      <c r="J11" s="12">
        <f>SUM(J9:J10)</f>
        <v>36400966012</v>
      </c>
      <c r="L11" s="74">
        <f>SUM(L9:L10)</f>
        <v>2.5000000000000001E-3</v>
      </c>
    </row>
    <row r="12" spans="1:12" x14ac:dyDescent="0.2">
      <c r="A12" s="69"/>
      <c r="B12" s="69"/>
      <c r="L12" s="75"/>
    </row>
    <row r="13" spans="1:12" x14ac:dyDescent="0.2">
      <c r="L13" s="75"/>
    </row>
    <row r="14" spans="1:12" x14ac:dyDescent="0.2">
      <c r="H14" s="25"/>
      <c r="J14" s="25"/>
    </row>
    <row r="15" spans="1:12" x14ac:dyDescent="0.2">
      <c r="D15" s="25"/>
      <c r="F15" s="25"/>
      <c r="J15" s="25"/>
      <c r="L15" s="76"/>
    </row>
    <row r="16" spans="1:12" x14ac:dyDescent="0.2">
      <c r="L16" s="77" t="s">
        <v>91</v>
      </c>
    </row>
  </sheetData>
  <mergeCells count="9">
    <mergeCell ref="A7:B7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activeCell="B5" sqref="B5:J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85546875" bestFit="1" customWidth="1"/>
    <col min="9" max="9" width="1.28515625" customWidth="1"/>
    <col min="10" max="10" width="19.42578125" customWidth="1"/>
    <col min="11" max="11" width="0.28515625" customWidth="1"/>
  </cols>
  <sheetData>
    <row r="1" spans="1:10" s="78" customFormat="1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s="78" customFormat="1" ht="25.5" x14ac:dyDescent="0.2">
      <c r="A2" s="103" t="s">
        <v>52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s="78" customFormat="1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4.45" customHeight="1" x14ac:dyDescent="0.2"/>
    <row r="5" spans="1:10" ht="29.1" customHeight="1" x14ac:dyDescent="0.2">
      <c r="A5" s="1" t="s">
        <v>53</v>
      </c>
      <c r="B5" s="104" t="s">
        <v>54</v>
      </c>
      <c r="C5" s="104"/>
      <c r="D5" s="104"/>
      <c r="E5" s="104"/>
      <c r="F5" s="104"/>
      <c r="G5" s="104"/>
      <c r="H5" s="104"/>
      <c r="I5" s="104"/>
      <c r="J5" s="104"/>
    </row>
    <row r="6" spans="1:10" ht="14.45" customHeight="1" x14ac:dyDescent="0.2"/>
    <row r="7" spans="1:10" ht="21" x14ac:dyDescent="0.2">
      <c r="A7" s="106" t="s">
        <v>55</v>
      </c>
      <c r="B7" s="106"/>
      <c r="D7" s="2" t="s">
        <v>56</v>
      </c>
      <c r="F7" s="2" t="s">
        <v>49</v>
      </c>
      <c r="H7" s="2" t="s">
        <v>57</v>
      </c>
      <c r="J7" s="2" t="s">
        <v>58</v>
      </c>
    </row>
    <row r="8" spans="1:10" ht="14.45" customHeight="1" x14ac:dyDescent="0.2">
      <c r="A8" s="70"/>
      <c r="B8" s="70"/>
      <c r="D8" s="70"/>
      <c r="F8" s="70" t="s">
        <v>94</v>
      </c>
      <c r="H8" s="70"/>
      <c r="J8" s="70"/>
    </row>
    <row r="9" spans="1:10" s="69" customFormat="1" ht="21.75" customHeight="1" x14ac:dyDescent="0.2">
      <c r="A9" s="108" t="s">
        <v>59</v>
      </c>
      <c r="B9" s="108"/>
      <c r="D9" s="80" t="s">
        <v>60</v>
      </c>
      <c r="F9" s="82">
        <f>'درآمد سرمایه گذاری در سهام'!T25</f>
        <v>5090123307050</v>
      </c>
      <c r="H9" s="81">
        <v>100</v>
      </c>
      <c r="J9" s="81">
        <v>18.59</v>
      </c>
    </row>
    <row r="10" spans="1:10" ht="21.75" customHeight="1" x14ac:dyDescent="0.2">
      <c r="A10" s="109" t="s">
        <v>62</v>
      </c>
      <c r="B10" s="109"/>
      <c r="D10" s="79" t="s">
        <v>61</v>
      </c>
      <c r="F10" s="19">
        <f>'درآمد سپرده بانکی'!H11</f>
        <v>7417494719</v>
      </c>
      <c r="H10" s="9">
        <v>0</v>
      </c>
      <c r="J10" s="9">
        <v>0</v>
      </c>
    </row>
    <row r="11" spans="1:10" ht="21.75" customHeight="1" thickBot="1" x14ac:dyDescent="0.25">
      <c r="A11" s="110" t="s">
        <v>34</v>
      </c>
      <c r="B11" s="98"/>
      <c r="D11" s="71"/>
      <c r="F11" s="23">
        <f>SUM(F9:F10)</f>
        <v>5097540801769</v>
      </c>
      <c r="H11" s="13">
        <v>100</v>
      </c>
      <c r="J11" s="13">
        <v>18.59</v>
      </c>
    </row>
    <row r="12" spans="1:10" ht="13.5" thickTop="1" x14ac:dyDescent="0.2">
      <c r="B12" s="69"/>
      <c r="C12" s="69"/>
      <c r="D12" s="69"/>
    </row>
    <row r="13" spans="1:10" x14ac:dyDescent="0.2">
      <c r="F13" s="25"/>
    </row>
  </sheetData>
  <mergeCells count="8">
    <mergeCell ref="A11:B11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31"/>
  <sheetViews>
    <sheetView rightToLeft="1" view="pageBreakPreview" topLeftCell="A7" zoomScaleNormal="100" zoomScaleSheetLayoutView="100" workbookViewId="0">
      <selection activeCell="P29" sqref="P29:R29"/>
    </sheetView>
  </sheetViews>
  <sheetFormatPr defaultRowHeight="12.75" x14ac:dyDescent="0.2"/>
  <cols>
    <col min="1" max="1" width="5.140625" customWidth="1"/>
    <col min="2" max="2" width="55.28515625" customWidth="1"/>
    <col min="3" max="3" width="1.28515625" customWidth="1"/>
    <col min="4" max="4" width="13" customWidth="1"/>
    <col min="5" max="5" width="1.28515625" customWidth="1"/>
    <col min="6" max="6" width="17.85546875" bestFit="1" customWidth="1"/>
    <col min="7" max="7" width="1.28515625" customWidth="1"/>
    <col min="8" max="8" width="23.42578125" customWidth="1"/>
    <col min="9" max="9" width="1.28515625" customWidth="1"/>
    <col min="10" max="10" width="20.42578125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8.85546875" customWidth="1"/>
    <col min="17" max="17" width="1.28515625" customWidth="1"/>
    <col min="18" max="18" width="17.5703125" customWidth="1"/>
    <col min="19" max="19" width="1.28515625" customWidth="1"/>
    <col min="20" max="20" width="20" customWidth="1"/>
    <col min="21" max="21" width="1.28515625" customWidth="1"/>
    <col min="22" max="22" width="15.5703125" customWidth="1"/>
    <col min="23" max="23" width="0.28515625" customWidth="1"/>
  </cols>
  <sheetData>
    <row r="1" spans="1:22" s="78" customFormat="1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2" s="78" customFormat="1" ht="25.5" x14ac:dyDescent="0.2">
      <c r="A2" s="103" t="s">
        <v>52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s="78" customFormat="1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2" ht="14.45" customHeight="1" x14ac:dyDescent="0.2"/>
    <row r="5" spans="1:22" ht="24" x14ac:dyDescent="0.2">
      <c r="A5" s="1" t="s">
        <v>63</v>
      </c>
      <c r="B5" s="104" t="s">
        <v>64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</row>
    <row r="6" spans="1:22" ht="14.45" customHeight="1" x14ac:dyDescent="0.2">
      <c r="D6" s="106" t="s">
        <v>65</v>
      </c>
      <c r="E6" s="106"/>
      <c r="F6" s="106"/>
      <c r="G6" s="106"/>
      <c r="H6" s="106"/>
      <c r="I6" s="106"/>
      <c r="J6" s="106"/>
      <c r="K6" s="106"/>
      <c r="L6" s="106"/>
      <c r="N6" s="106" t="s">
        <v>66</v>
      </c>
      <c r="O6" s="106"/>
      <c r="P6" s="106"/>
      <c r="Q6" s="106"/>
      <c r="R6" s="106"/>
      <c r="S6" s="106"/>
      <c r="T6" s="106"/>
      <c r="U6" s="106"/>
      <c r="V6" s="106"/>
    </row>
    <row r="7" spans="1:22" ht="21" x14ac:dyDescent="0.2">
      <c r="D7" s="100" t="s">
        <v>68</v>
      </c>
      <c r="E7" s="3"/>
      <c r="F7" s="98" t="s">
        <v>69</v>
      </c>
      <c r="G7" s="3"/>
      <c r="H7" s="98" t="s">
        <v>70</v>
      </c>
      <c r="I7" s="3"/>
      <c r="J7" s="102" t="s">
        <v>34</v>
      </c>
      <c r="K7" s="102"/>
      <c r="L7" s="102"/>
      <c r="N7" s="100" t="s">
        <v>68</v>
      </c>
      <c r="O7" s="3"/>
      <c r="P7" s="98" t="s">
        <v>69</v>
      </c>
      <c r="Q7" s="3"/>
      <c r="R7" s="98" t="s">
        <v>70</v>
      </c>
      <c r="S7" s="3"/>
      <c r="T7" s="102" t="s">
        <v>34</v>
      </c>
      <c r="U7" s="102"/>
      <c r="V7" s="102"/>
    </row>
    <row r="8" spans="1:22" ht="42" x14ac:dyDescent="0.2">
      <c r="A8" s="106" t="s">
        <v>67</v>
      </c>
      <c r="B8" s="106"/>
      <c r="D8" s="101"/>
      <c r="F8" s="99"/>
      <c r="H8" s="99"/>
      <c r="J8" s="4" t="s">
        <v>49</v>
      </c>
      <c r="K8" s="3"/>
      <c r="L8" s="14" t="s">
        <v>57</v>
      </c>
      <c r="N8" s="101"/>
      <c r="P8" s="99"/>
      <c r="R8" s="99"/>
      <c r="T8" s="68" t="s">
        <v>49</v>
      </c>
      <c r="U8" s="3"/>
      <c r="V8" s="14" t="s">
        <v>57</v>
      </c>
    </row>
    <row r="9" spans="1:22" ht="21.75" customHeight="1" x14ac:dyDescent="0.2">
      <c r="A9" s="112" t="s">
        <v>20</v>
      </c>
      <c r="B9" s="112"/>
      <c r="D9" s="16">
        <v>0</v>
      </c>
      <c r="E9" s="17"/>
      <c r="F9" s="16">
        <v>2414828121266</v>
      </c>
      <c r="G9" s="17"/>
      <c r="H9" s="16">
        <v>158723059767</v>
      </c>
      <c r="I9" s="17"/>
      <c r="J9" s="16">
        <v>2573551181033</v>
      </c>
      <c r="K9" s="17"/>
      <c r="L9" s="18">
        <v>93.15</v>
      </c>
      <c r="M9" s="17"/>
      <c r="N9" s="16">
        <v>0</v>
      </c>
      <c r="O9" s="17"/>
      <c r="P9" s="84">
        <v>4388156941664</v>
      </c>
      <c r="Q9" s="17"/>
      <c r="R9" s="16">
        <v>502111031007</v>
      </c>
      <c r="S9" s="17"/>
      <c r="T9" s="19">
        <f>SUM(N9:R9)</f>
        <v>4890267972671</v>
      </c>
      <c r="U9" s="17"/>
      <c r="V9" s="18">
        <v>95.84</v>
      </c>
    </row>
    <row r="10" spans="1:22" ht="21.75" customHeight="1" x14ac:dyDescent="0.2">
      <c r="A10" s="109" t="s">
        <v>19</v>
      </c>
      <c r="B10" s="109"/>
      <c r="D10" s="19">
        <v>0</v>
      </c>
      <c r="E10" s="17"/>
      <c r="F10" s="19">
        <v>56574460744</v>
      </c>
      <c r="G10" s="17"/>
      <c r="H10" s="19">
        <v>36730701144</v>
      </c>
      <c r="I10" s="17"/>
      <c r="J10" s="19">
        <v>93305161888</v>
      </c>
      <c r="K10" s="17"/>
      <c r="L10" s="20">
        <v>3.39</v>
      </c>
      <c r="M10" s="17"/>
      <c r="N10" s="19">
        <v>0</v>
      </c>
      <c r="O10" s="17"/>
      <c r="P10" s="83">
        <v>68174162612</v>
      </c>
      <c r="Q10" s="17"/>
      <c r="R10" s="19">
        <v>37197180531</v>
      </c>
      <c r="S10" s="17"/>
      <c r="T10" s="19">
        <f t="shared" ref="T10:T24" si="0">SUM(N10:R10)</f>
        <v>105371343143</v>
      </c>
      <c r="U10" s="17"/>
      <c r="V10" s="20">
        <v>2.06</v>
      </c>
    </row>
    <row r="11" spans="1:22" ht="21.75" customHeight="1" x14ac:dyDescent="0.2">
      <c r="A11" s="109" t="s">
        <v>21</v>
      </c>
      <c r="B11" s="109"/>
      <c r="D11" s="19">
        <v>0</v>
      </c>
      <c r="E11" s="17"/>
      <c r="F11" s="19">
        <v>0</v>
      </c>
      <c r="G11" s="17"/>
      <c r="H11" s="19">
        <v>56469166363</v>
      </c>
      <c r="I11" s="17"/>
      <c r="J11" s="19">
        <v>56469166363</v>
      </c>
      <c r="K11" s="17"/>
      <c r="L11" s="20">
        <v>2.0499999999999998</v>
      </c>
      <c r="M11" s="17"/>
      <c r="N11" s="19">
        <v>0</v>
      </c>
      <c r="O11" s="17"/>
      <c r="P11" s="83">
        <v>0</v>
      </c>
      <c r="Q11" s="17"/>
      <c r="R11" s="19">
        <v>56886434767</v>
      </c>
      <c r="S11" s="17"/>
      <c r="T11" s="19">
        <f t="shared" si="0"/>
        <v>56886434767</v>
      </c>
      <c r="U11" s="17"/>
      <c r="V11" s="20">
        <v>1.1100000000000001</v>
      </c>
    </row>
    <row r="12" spans="1:22" ht="21.75" customHeight="1" x14ac:dyDescent="0.2">
      <c r="A12" s="109" t="s">
        <v>71</v>
      </c>
      <c r="B12" s="109"/>
      <c r="D12" s="19">
        <v>0</v>
      </c>
      <c r="E12" s="17"/>
      <c r="F12" s="19">
        <v>0</v>
      </c>
      <c r="G12" s="17"/>
      <c r="H12" s="19">
        <v>0</v>
      </c>
      <c r="I12" s="17"/>
      <c r="J12" s="19">
        <v>0</v>
      </c>
      <c r="K12" s="17"/>
      <c r="L12" s="20">
        <v>0</v>
      </c>
      <c r="M12" s="17"/>
      <c r="N12" s="19">
        <v>0</v>
      </c>
      <c r="O12" s="17"/>
      <c r="P12" s="83">
        <v>0</v>
      </c>
      <c r="Q12" s="17"/>
      <c r="R12" s="19">
        <v>-502909248</v>
      </c>
      <c r="S12" s="17"/>
      <c r="T12" s="19">
        <f t="shared" si="0"/>
        <v>-502909248</v>
      </c>
      <c r="U12" s="17"/>
      <c r="V12" s="20">
        <v>-0.01</v>
      </c>
    </row>
    <row r="13" spans="1:22" ht="21.75" customHeight="1" x14ac:dyDescent="0.2">
      <c r="A13" s="109" t="s">
        <v>22</v>
      </c>
      <c r="B13" s="109"/>
      <c r="D13" s="19">
        <v>0</v>
      </c>
      <c r="E13" s="17"/>
      <c r="F13" s="19">
        <v>1826084500</v>
      </c>
      <c r="G13" s="17"/>
      <c r="H13" s="19">
        <v>0</v>
      </c>
      <c r="I13" s="17"/>
      <c r="J13" s="19">
        <v>1826084500</v>
      </c>
      <c r="K13" s="17"/>
      <c r="L13" s="20">
        <v>7.0000000000000007E-2</v>
      </c>
      <c r="M13" s="17"/>
      <c r="N13" s="19">
        <v>0</v>
      </c>
      <c r="O13" s="17"/>
      <c r="P13" s="83">
        <v>1826084500</v>
      </c>
      <c r="Q13" s="17"/>
      <c r="R13" s="19">
        <v>0</v>
      </c>
      <c r="S13" s="17"/>
      <c r="T13" s="19">
        <f t="shared" si="0"/>
        <v>1826084500</v>
      </c>
      <c r="U13" s="17"/>
      <c r="V13" s="20">
        <v>0.04</v>
      </c>
    </row>
    <row r="14" spans="1:22" ht="21.75" customHeight="1" x14ac:dyDescent="0.2">
      <c r="A14" s="109" t="s">
        <v>23</v>
      </c>
      <c r="B14" s="109"/>
      <c r="D14" s="19">
        <v>0</v>
      </c>
      <c r="E14" s="17"/>
      <c r="F14" s="19">
        <v>1041869700</v>
      </c>
      <c r="G14" s="17"/>
      <c r="H14" s="19">
        <v>0</v>
      </c>
      <c r="I14" s="17"/>
      <c r="J14" s="19">
        <v>1041869700</v>
      </c>
      <c r="K14" s="17"/>
      <c r="L14" s="20">
        <v>0.04</v>
      </c>
      <c r="M14" s="17"/>
      <c r="N14" s="19">
        <v>0</v>
      </c>
      <c r="O14" s="17"/>
      <c r="P14" s="83">
        <v>1041869700</v>
      </c>
      <c r="Q14" s="17"/>
      <c r="R14" s="19">
        <v>0</v>
      </c>
      <c r="S14" s="17"/>
      <c r="T14" s="19">
        <f t="shared" si="0"/>
        <v>1041869700</v>
      </c>
      <c r="U14" s="17"/>
      <c r="V14" s="20">
        <v>0.02</v>
      </c>
    </row>
    <row r="15" spans="1:22" ht="21.75" customHeight="1" x14ac:dyDescent="0.2">
      <c r="A15" s="109" t="s">
        <v>24</v>
      </c>
      <c r="B15" s="109"/>
      <c r="D15" s="19">
        <v>0</v>
      </c>
      <c r="E15" s="17"/>
      <c r="F15" s="19">
        <v>13367313651</v>
      </c>
      <c r="G15" s="17"/>
      <c r="H15" s="19">
        <v>0</v>
      </c>
      <c r="I15" s="17"/>
      <c r="J15" s="19">
        <v>13367313651</v>
      </c>
      <c r="K15" s="17"/>
      <c r="L15" s="20">
        <v>0.49</v>
      </c>
      <c r="M15" s="17"/>
      <c r="N15" s="19">
        <v>0</v>
      </c>
      <c r="O15" s="17"/>
      <c r="P15" s="83">
        <v>13367313651</v>
      </c>
      <c r="Q15" s="17"/>
      <c r="R15" s="19">
        <v>0</v>
      </c>
      <c r="S15" s="17"/>
      <c r="T15" s="19">
        <f t="shared" si="0"/>
        <v>13367313651</v>
      </c>
      <c r="U15" s="17"/>
      <c r="V15" s="20">
        <v>0.26</v>
      </c>
    </row>
    <row r="16" spans="1:22" ht="21.75" customHeight="1" x14ac:dyDescent="0.2">
      <c r="A16" s="109" t="s">
        <v>25</v>
      </c>
      <c r="B16" s="109"/>
      <c r="D16" s="19">
        <v>0</v>
      </c>
      <c r="E16" s="17"/>
      <c r="F16" s="19">
        <v>13448454600</v>
      </c>
      <c r="G16" s="17"/>
      <c r="H16" s="19">
        <v>0</v>
      </c>
      <c r="I16" s="17"/>
      <c r="J16" s="19">
        <v>13448454600</v>
      </c>
      <c r="K16" s="17"/>
      <c r="L16" s="20">
        <v>0.49</v>
      </c>
      <c r="M16" s="17"/>
      <c r="N16" s="19">
        <v>0</v>
      </c>
      <c r="O16" s="17"/>
      <c r="P16" s="83">
        <v>13448454600</v>
      </c>
      <c r="Q16" s="17"/>
      <c r="R16" s="19">
        <v>0</v>
      </c>
      <c r="S16" s="17"/>
      <c r="T16" s="19">
        <f t="shared" si="0"/>
        <v>13448454600</v>
      </c>
      <c r="U16" s="17"/>
      <c r="V16" s="20">
        <v>0.26</v>
      </c>
    </row>
    <row r="17" spans="1:22" ht="21.75" customHeight="1" x14ac:dyDescent="0.2">
      <c r="A17" s="109" t="s">
        <v>26</v>
      </c>
      <c r="B17" s="109"/>
      <c r="D17" s="19">
        <v>0</v>
      </c>
      <c r="E17" s="17"/>
      <c r="F17" s="19">
        <v>5098249064</v>
      </c>
      <c r="G17" s="17"/>
      <c r="H17" s="19">
        <v>0</v>
      </c>
      <c r="I17" s="17"/>
      <c r="J17" s="19">
        <v>5098249064</v>
      </c>
      <c r="K17" s="17"/>
      <c r="L17" s="20">
        <v>0.19</v>
      </c>
      <c r="M17" s="17"/>
      <c r="N17" s="19">
        <v>0</v>
      </c>
      <c r="O17" s="17"/>
      <c r="P17" s="83">
        <v>5098249064</v>
      </c>
      <c r="Q17" s="17"/>
      <c r="R17" s="19">
        <v>0</v>
      </c>
      <c r="S17" s="17"/>
      <c r="T17" s="19">
        <f t="shared" si="0"/>
        <v>5098249064</v>
      </c>
      <c r="U17" s="17"/>
      <c r="V17" s="20">
        <v>0.1</v>
      </c>
    </row>
    <row r="18" spans="1:22" ht="21.75" customHeight="1" x14ac:dyDescent="0.2">
      <c r="A18" s="109" t="s">
        <v>27</v>
      </c>
      <c r="B18" s="109"/>
      <c r="D18" s="19">
        <v>0</v>
      </c>
      <c r="E18" s="17"/>
      <c r="F18" s="19">
        <v>849795200</v>
      </c>
      <c r="G18" s="17"/>
      <c r="H18" s="19">
        <v>0</v>
      </c>
      <c r="I18" s="17"/>
      <c r="J18" s="19">
        <v>849795200</v>
      </c>
      <c r="K18" s="17"/>
      <c r="L18" s="20">
        <v>0.03</v>
      </c>
      <c r="M18" s="17"/>
      <c r="N18" s="19">
        <v>0</v>
      </c>
      <c r="O18" s="17"/>
      <c r="P18" s="83">
        <v>849795200</v>
      </c>
      <c r="Q18" s="17"/>
      <c r="R18" s="19">
        <v>0</v>
      </c>
      <c r="S18" s="17"/>
      <c r="T18" s="19">
        <f t="shared" si="0"/>
        <v>849795200</v>
      </c>
      <c r="U18" s="17"/>
      <c r="V18" s="20">
        <v>0.02</v>
      </c>
    </row>
    <row r="19" spans="1:22" ht="21.75" customHeight="1" x14ac:dyDescent="0.2">
      <c r="A19" s="109" t="s">
        <v>28</v>
      </c>
      <c r="B19" s="109"/>
      <c r="D19" s="19">
        <v>0</v>
      </c>
      <c r="E19" s="17"/>
      <c r="F19" s="19">
        <v>571975402</v>
      </c>
      <c r="G19" s="17"/>
      <c r="H19" s="19">
        <v>0</v>
      </c>
      <c r="I19" s="17"/>
      <c r="J19" s="19">
        <v>571975402</v>
      </c>
      <c r="K19" s="17"/>
      <c r="L19" s="20">
        <v>0.02</v>
      </c>
      <c r="M19" s="17"/>
      <c r="N19" s="19">
        <v>0</v>
      </c>
      <c r="O19" s="17"/>
      <c r="P19" s="83">
        <v>571975402</v>
      </c>
      <c r="Q19" s="17"/>
      <c r="R19" s="19">
        <v>0</v>
      </c>
      <c r="S19" s="17"/>
      <c r="T19" s="19">
        <f t="shared" si="0"/>
        <v>571975402</v>
      </c>
      <c r="U19" s="17"/>
      <c r="V19" s="20">
        <v>0.01</v>
      </c>
    </row>
    <row r="20" spans="1:22" ht="21.75" customHeight="1" x14ac:dyDescent="0.2">
      <c r="A20" s="109" t="s">
        <v>29</v>
      </c>
      <c r="B20" s="109"/>
      <c r="D20" s="19">
        <v>0</v>
      </c>
      <c r="E20" s="17"/>
      <c r="F20" s="19">
        <v>83251000</v>
      </c>
      <c r="G20" s="17"/>
      <c r="H20" s="19">
        <v>0</v>
      </c>
      <c r="I20" s="17"/>
      <c r="J20" s="19">
        <v>83251000</v>
      </c>
      <c r="K20" s="17"/>
      <c r="L20" s="20">
        <v>0</v>
      </c>
      <c r="M20" s="17"/>
      <c r="N20" s="19">
        <v>0</v>
      </c>
      <c r="O20" s="17"/>
      <c r="P20" s="83">
        <v>83251000</v>
      </c>
      <c r="Q20" s="17"/>
      <c r="R20" s="19">
        <v>0</v>
      </c>
      <c r="S20" s="17"/>
      <c r="T20" s="19">
        <f t="shared" si="0"/>
        <v>83251000</v>
      </c>
      <c r="U20" s="17"/>
      <c r="V20" s="20">
        <v>0</v>
      </c>
    </row>
    <row r="21" spans="1:22" ht="21.75" customHeight="1" x14ac:dyDescent="0.2">
      <c r="A21" s="109" t="s">
        <v>33</v>
      </c>
      <c r="B21" s="109"/>
      <c r="D21" s="19">
        <v>0</v>
      </c>
      <c r="E21" s="17"/>
      <c r="F21" s="19">
        <v>192916400</v>
      </c>
      <c r="G21" s="17"/>
      <c r="H21" s="19">
        <v>0</v>
      </c>
      <c r="I21" s="17"/>
      <c r="J21" s="19">
        <v>192916400</v>
      </c>
      <c r="K21" s="17"/>
      <c r="L21" s="20">
        <v>0.01</v>
      </c>
      <c r="M21" s="17"/>
      <c r="N21" s="19">
        <v>0</v>
      </c>
      <c r="O21" s="17"/>
      <c r="P21" s="83">
        <v>192916400</v>
      </c>
      <c r="Q21" s="17"/>
      <c r="R21" s="19">
        <v>0</v>
      </c>
      <c r="S21" s="17"/>
      <c r="T21" s="19">
        <f t="shared" si="0"/>
        <v>192916400</v>
      </c>
      <c r="U21" s="17"/>
      <c r="V21" s="20">
        <v>0</v>
      </c>
    </row>
    <row r="22" spans="1:22" ht="21.75" customHeight="1" x14ac:dyDescent="0.2">
      <c r="A22" s="109" t="s">
        <v>30</v>
      </c>
      <c r="B22" s="109"/>
      <c r="D22" s="19">
        <v>0</v>
      </c>
      <c r="E22" s="17"/>
      <c r="F22" s="19">
        <v>765378600</v>
      </c>
      <c r="G22" s="17"/>
      <c r="H22" s="19">
        <v>0</v>
      </c>
      <c r="I22" s="17"/>
      <c r="J22" s="19">
        <v>765378600</v>
      </c>
      <c r="K22" s="17"/>
      <c r="L22" s="20">
        <v>0.03</v>
      </c>
      <c r="M22" s="17"/>
      <c r="N22" s="19">
        <v>0</v>
      </c>
      <c r="O22" s="17"/>
      <c r="P22" s="83">
        <v>765378600</v>
      </c>
      <c r="Q22" s="17"/>
      <c r="R22" s="19">
        <v>0</v>
      </c>
      <c r="S22" s="17"/>
      <c r="T22" s="19">
        <f t="shared" si="0"/>
        <v>765378600</v>
      </c>
      <c r="U22" s="17"/>
      <c r="V22" s="20">
        <v>0.02</v>
      </c>
    </row>
    <row r="23" spans="1:22" ht="21.75" customHeight="1" x14ac:dyDescent="0.2">
      <c r="A23" s="109" t="s">
        <v>31</v>
      </c>
      <c r="B23" s="109"/>
      <c r="D23" s="19">
        <v>0</v>
      </c>
      <c r="E23" s="17"/>
      <c r="F23" s="19">
        <v>712814600</v>
      </c>
      <c r="G23" s="17"/>
      <c r="H23" s="19">
        <v>0</v>
      </c>
      <c r="I23" s="17"/>
      <c r="J23" s="19">
        <v>712814600</v>
      </c>
      <c r="K23" s="17"/>
      <c r="L23" s="20">
        <v>0.03</v>
      </c>
      <c r="M23" s="17"/>
      <c r="N23" s="19">
        <v>0</v>
      </c>
      <c r="O23" s="17"/>
      <c r="P23" s="83">
        <v>712814600</v>
      </c>
      <c r="Q23" s="17"/>
      <c r="R23" s="19">
        <v>0</v>
      </c>
      <c r="S23" s="17"/>
      <c r="T23" s="19">
        <f t="shared" si="0"/>
        <v>712814600</v>
      </c>
      <c r="U23" s="17"/>
      <c r="V23" s="20">
        <v>0.01</v>
      </c>
    </row>
    <row r="24" spans="1:22" ht="21.75" customHeight="1" x14ac:dyDescent="0.2">
      <c r="A24" s="111" t="s">
        <v>32</v>
      </c>
      <c r="B24" s="111"/>
      <c r="D24" s="21">
        <v>0</v>
      </c>
      <c r="E24" s="17"/>
      <c r="F24" s="21">
        <v>142363000</v>
      </c>
      <c r="G24" s="17"/>
      <c r="H24" s="21">
        <v>0</v>
      </c>
      <c r="I24" s="17"/>
      <c r="J24" s="21">
        <v>142363000</v>
      </c>
      <c r="K24" s="17"/>
      <c r="L24" s="22">
        <v>0.01</v>
      </c>
      <c r="M24" s="17"/>
      <c r="N24" s="21">
        <v>0</v>
      </c>
      <c r="O24" s="17"/>
      <c r="P24" s="83">
        <v>142363000</v>
      </c>
      <c r="Q24" s="17"/>
      <c r="R24" s="21">
        <v>0</v>
      </c>
      <c r="S24" s="17"/>
      <c r="T24" s="19">
        <f t="shared" si="0"/>
        <v>142363000</v>
      </c>
      <c r="U24" s="17"/>
      <c r="V24" s="22">
        <v>0</v>
      </c>
    </row>
    <row r="25" spans="1:22" ht="21.75" customHeight="1" thickBot="1" x14ac:dyDescent="0.25">
      <c r="A25" s="98" t="s">
        <v>34</v>
      </c>
      <c r="B25" s="98"/>
      <c r="D25" s="16">
        <v>0</v>
      </c>
      <c r="E25" s="17"/>
      <c r="F25" s="23">
        <f>SUM(F9:F24)</f>
        <v>2509503047727</v>
      </c>
      <c r="G25" s="17"/>
      <c r="H25" s="23">
        <f>SUM(H9:H24)</f>
        <v>251922927274</v>
      </c>
      <c r="I25" s="17"/>
      <c r="J25" s="23">
        <f>SUM(J9:J24)</f>
        <v>2761425975001</v>
      </c>
      <c r="K25" s="17"/>
      <c r="L25" s="24">
        <f>SUM(L9:L24)</f>
        <v>100</v>
      </c>
      <c r="M25" s="17"/>
      <c r="N25" s="23">
        <v>0</v>
      </c>
      <c r="O25" s="17"/>
      <c r="P25" s="23">
        <f>SUM(P9:P24)</f>
        <v>4494431569993</v>
      </c>
      <c r="Q25" s="17"/>
      <c r="R25" s="23">
        <f>SUM(R9:R24)</f>
        <v>595691737057</v>
      </c>
      <c r="S25" s="17"/>
      <c r="T25" s="28">
        <f>SUM(T9:T24)</f>
        <v>5090123307050</v>
      </c>
      <c r="U25" s="17"/>
      <c r="V25" s="24">
        <f>SUM(V9:V24)</f>
        <v>99.740000000000009</v>
      </c>
    </row>
    <row r="26" spans="1:22" ht="21.75" customHeight="1" thickTop="1" x14ac:dyDescent="0.2">
      <c r="A26" s="70"/>
      <c r="B26" s="70"/>
      <c r="C26" s="69"/>
      <c r="D26" s="82"/>
      <c r="E26" s="17"/>
      <c r="F26" s="82"/>
      <c r="G26" s="17"/>
      <c r="H26" s="82"/>
      <c r="I26" s="17"/>
      <c r="J26" s="82"/>
      <c r="K26" s="17"/>
      <c r="L26" s="85"/>
      <c r="M26" s="17"/>
      <c r="N26" s="82"/>
      <c r="O26" s="17"/>
      <c r="P26" s="82"/>
      <c r="Q26" s="17"/>
      <c r="R26" s="82"/>
      <c r="S26" s="17"/>
      <c r="T26" s="82"/>
      <c r="U26" s="17"/>
      <c r="V26" s="85"/>
    </row>
    <row r="27" spans="1:22" ht="21.75" customHeight="1" x14ac:dyDescent="0.2">
      <c r="A27" s="70"/>
      <c r="B27" s="70"/>
      <c r="D27" s="82"/>
      <c r="E27" s="17"/>
      <c r="F27" s="82"/>
      <c r="G27" s="17"/>
      <c r="H27" s="82"/>
      <c r="I27" s="17"/>
      <c r="J27" s="82"/>
      <c r="K27" s="17"/>
      <c r="L27" s="85"/>
      <c r="M27" s="17"/>
      <c r="N27" s="82"/>
      <c r="O27" s="17"/>
      <c r="P27" s="82"/>
      <c r="Q27" s="17"/>
      <c r="R27" s="82"/>
      <c r="S27" s="17"/>
      <c r="T27" s="82"/>
      <c r="U27" s="17"/>
      <c r="V27" s="85"/>
    </row>
    <row r="29" spans="1:22" x14ac:dyDescent="0.2">
      <c r="P29" s="25"/>
      <c r="R29" s="25"/>
    </row>
    <row r="31" spans="1:22" x14ac:dyDescent="0.2">
      <c r="R31" s="25"/>
      <c r="V31" s="26"/>
    </row>
  </sheetData>
  <mergeCells count="32">
    <mergeCell ref="A1:V1"/>
    <mergeCell ref="A2:V2"/>
    <mergeCell ref="A3:V3"/>
    <mergeCell ref="B5:V5"/>
    <mergeCell ref="D6:L6"/>
    <mergeCell ref="N6:V6"/>
    <mergeCell ref="A10:B10"/>
    <mergeCell ref="A11:B11"/>
    <mergeCell ref="A12:B12"/>
    <mergeCell ref="J7:L7"/>
    <mergeCell ref="T7:V7"/>
    <mergeCell ref="A8:B8"/>
    <mergeCell ref="A9:B9"/>
    <mergeCell ref="D7:D8"/>
    <mergeCell ref="F7:F8"/>
    <mergeCell ref="H7:H8"/>
    <mergeCell ref="R7:R8"/>
    <mergeCell ref="P7:P8"/>
    <mergeCell ref="N7:N8"/>
    <mergeCell ref="A16:B16"/>
    <mergeCell ref="A17:B17"/>
    <mergeCell ref="A18:B18"/>
    <mergeCell ref="A13:B13"/>
    <mergeCell ref="A14:B14"/>
    <mergeCell ref="A15:B15"/>
    <mergeCell ref="A25:B25"/>
    <mergeCell ref="A22:B22"/>
    <mergeCell ref="A23:B23"/>
    <mergeCell ref="A24:B24"/>
    <mergeCell ref="A19:B19"/>
    <mergeCell ref="A20:B20"/>
    <mergeCell ref="A21:B21"/>
  </mergeCells>
  <pageMargins left="0.39" right="0.39" top="0.39" bottom="0.39" header="0" footer="0"/>
  <pageSetup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rightToLeft="1" view="pageBreakPreview" zoomScaleNormal="100" zoomScaleSheetLayoutView="100" workbookViewId="0">
      <selection activeCell="N24" sqref="N2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s="78" customFormat="1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s="78" customFormat="1" ht="25.5" x14ac:dyDescent="0.2">
      <c r="A2" s="103" t="s">
        <v>52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s="78" customFormat="1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4.45" customHeight="1" x14ac:dyDescent="0.2"/>
    <row r="5" spans="1:10" ht="14.45" customHeight="1" x14ac:dyDescent="0.2">
      <c r="A5" s="1" t="s">
        <v>72</v>
      </c>
      <c r="B5" s="104" t="s">
        <v>73</v>
      </c>
      <c r="C5" s="104"/>
      <c r="D5" s="104"/>
      <c r="E5" s="104"/>
      <c r="F5" s="104"/>
      <c r="G5" s="104"/>
      <c r="H5" s="104"/>
      <c r="I5" s="104"/>
      <c r="J5" s="104"/>
    </row>
    <row r="6" spans="1:10" ht="14.45" customHeight="1" x14ac:dyDescent="0.2">
      <c r="D6" s="106" t="s">
        <v>65</v>
      </c>
      <c r="E6" s="106"/>
      <c r="F6" s="106"/>
      <c r="H6" s="106" t="s">
        <v>66</v>
      </c>
      <c r="I6" s="106"/>
      <c r="J6" s="106"/>
    </row>
    <row r="7" spans="1:10" ht="36.4" customHeight="1" x14ac:dyDescent="0.2">
      <c r="A7" s="106" t="s">
        <v>74</v>
      </c>
      <c r="B7" s="106"/>
      <c r="D7" s="14" t="s">
        <v>75</v>
      </c>
      <c r="E7" s="3"/>
      <c r="F7" s="14" t="s">
        <v>76</v>
      </c>
      <c r="H7" s="14" t="s">
        <v>75</v>
      </c>
      <c r="I7" s="3"/>
      <c r="J7" s="14" t="s">
        <v>76</v>
      </c>
    </row>
    <row r="8" spans="1:10" ht="21" x14ac:dyDescent="0.2">
      <c r="A8" s="70"/>
      <c r="B8" s="70"/>
      <c r="D8" s="87" t="s">
        <v>94</v>
      </c>
      <c r="E8" s="88"/>
      <c r="F8" s="87" t="s">
        <v>94</v>
      </c>
      <c r="G8" s="27"/>
      <c r="H8" s="87" t="s">
        <v>94</v>
      </c>
      <c r="I8" s="88"/>
      <c r="J8" s="87" t="s">
        <v>96</v>
      </c>
    </row>
    <row r="9" spans="1:10" s="69" customFormat="1" ht="18.75" x14ac:dyDescent="0.2">
      <c r="A9" s="108" t="s">
        <v>93</v>
      </c>
      <c r="B9" s="108"/>
      <c r="D9" s="82">
        <v>8390174</v>
      </c>
      <c r="E9" s="86"/>
      <c r="F9" s="85">
        <f>D9/سپرده!$J$11</f>
        <v>2.3049316870420641E-4</v>
      </c>
      <c r="G9" s="86"/>
      <c r="H9" s="82">
        <v>7414736904</v>
      </c>
      <c r="I9" s="86"/>
      <c r="J9" s="85">
        <f>H9/سپرده!$J$11</f>
        <v>0.20369615744691077</v>
      </c>
    </row>
    <row r="10" spans="1:10" ht="18.75" x14ac:dyDescent="0.2">
      <c r="A10" s="109" t="s">
        <v>92</v>
      </c>
      <c r="B10" s="109"/>
      <c r="D10" s="19">
        <v>2302617</v>
      </c>
      <c r="E10" s="17"/>
      <c r="F10" s="85">
        <f>D10/سپرده!$J$11</f>
        <v>6.3257030026096444E-5</v>
      </c>
      <c r="G10" s="17"/>
      <c r="H10" s="19">
        <v>2757815</v>
      </c>
      <c r="I10" s="17"/>
      <c r="J10" s="85">
        <f>H10/سپرده!$J$11</f>
        <v>7.5762137716093978E-5</v>
      </c>
    </row>
    <row r="11" spans="1:10" ht="21" x14ac:dyDescent="0.2">
      <c r="A11" s="98" t="s">
        <v>34</v>
      </c>
      <c r="B11" s="98"/>
      <c r="D11" s="23">
        <f>SUM(D9:D10)</f>
        <v>10692791</v>
      </c>
      <c r="E11" s="17"/>
      <c r="F11" s="23">
        <f>SUM(F9:F10)</f>
        <v>2.9375019873030284E-4</v>
      </c>
      <c r="G11" s="17"/>
      <c r="H11" s="23">
        <f>SUM(H9:H10)</f>
        <v>7417494719</v>
      </c>
      <c r="I11" s="17"/>
      <c r="J11" s="23">
        <f>SUM(J9:J10)</f>
        <v>0.20377191958462687</v>
      </c>
    </row>
    <row r="12" spans="1:10" x14ac:dyDescent="0.2">
      <c r="A12" s="69"/>
      <c r="B12" s="69"/>
    </row>
    <row r="16" spans="1:10" x14ac:dyDescent="0.2">
      <c r="D16" s="25"/>
      <c r="H16" s="25"/>
    </row>
  </sheetData>
  <mergeCells count="10">
    <mergeCell ref="A7:B7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12" zoomScaleNormal="100" zoomScaleSheetLayoutView="112" workbookViewId="0">
      <selection activeCell="M11" sqref="M1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s="78" customFormat="1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s="78" customFormat="1" ht="25.5" x14ac:dyDescent="0.2">
      <c r="A2" s="103" t="s">
        <v>52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78" customFormat="1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14.45" customHeight="1" x14ac:dyDescent="0.2"/>
    <row r="5" spans="1:13" ht="26.25" customHeight="1" x14ac:dyDescent="0.2">
      <c r="A5" s="104" t="s">
        <v>80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ht="17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0.25" customHeight="1" x14ac:dyDescent="0.2">
      <c r="A7" s="106" t="s">
        <v>55</v>
      </c>
      <c r="C7" s="106" t="s">
        <v>65</v>
      </c>
      <c r="D7" s="106"/>
      <c r="E7" s="106"/>
      <c r="F7" s="106"/>
      <c r="G7" s="106"/>
      <c r="I7" s="106" t="s">
        <v>66</v>
      </c>
      <c r="J7" s="106"/>
      <c r="K7" s="106"/>
      <c r="L7" s="106"/>
      <c r="M7" s="106"/>
    </row>
    <row r="8" spans="1:13" ht="42" x14ac:dyDescent="0.2">
      <c r="A8" s="106"/>
      <c r="C8" s="14" t="s">
        <v>78</v>
      </c>
      <c r="D8" s="3"/>
      <c r="E8" s="14" t="s">
        <v>77</v>
      </c>
      <c r="F8" s="3"/>
      <c r="G8" s="14" t="s">
        <v>79</v>
      </c>
      <c r="I8" s="14" t="s">
        <v>78</v>
      </c>
      <c r="J8" s="3"/>
      <c r="K8" s="14" t="s">
        <v>77</v>
      </c>
      <c r="L8" s="3"/>
      <c r="M8" s="14" t="s">
        <v>79</v>
      </c>
    </row>
    <row r="9" spans="1:13" ht="21.75" customHeight="1" x14ac:dyDescent="0.2">
      <c r="A9" s="5" t="s">
        <v>93</v>
      </c>
      <c r="C9" s="16">
        <v>8390174</v>
      </c>
      <c r="D9" s="17"/>
      <c r="E9" s="16">
        <v>0</v>
      </c>
      <c r="F9" s="17"/>
      <c r="G9" s="16">
        <v>8390174</v>
      </c>
      <c r="H9" s="17"/>
      <c r="I9" s="16">
        <v>7414736904</v>
      </c>
      <c r="J9" s="17"/>
      <c r="K9" s="16">
        <v>0</v>
      </c>
      <c r="L9" s="17"/>
      <c r="M9" s="16">
        <v>7414736904</v>
      </c>
    </row>
    <row r="10" spans="1:13" ht="21.75" customHeight="1" x14ac:dyDescent="0.2">
      <c r="A10" s="7" t="s">
        <v>90</v>
      </c>
      <c r="C10" s="19">
        <v>2313485</v>
      </c>
      <c r="D10" s="17"/>
      <c r="E10" s="19">
        <v>0</v>
      </c>
      <c r="F10" s="17"/>
      <c r="G10" s="19">
        <v>2313485</v>
      </c>
      <c r="H10" s="17"/>
      <c r="I10" s="19">
        <v>2838748</v>
      </c>
      <c r="J10" s="17"/>
      <c r="K10" s="19">
        <v>0</v>
      </c>
      <c r="L10" s="17"/>
      <c r="M10" s="19">
        <v>2757815</v>
      </c>
    </row>
    <row r="11" spans="1:13" ht="21.75" customHeight="1" x14ac:dyDescent="0.2">
      <c r="A11" s="15" t="s">
        <v>34</v>
      </c>
      <c r="C11" s="23">
        <f>SUM(C9:C10)</f>
        <v>10703659</v>
      </c>
      <c r="D11" s="17"/>
      <c r="E11" s="23">
        <v>0</v>
      </c>
      <c r="F11" s="17"/>
      <c r="G11" s="23">
        <f>SUM(G9:G10)</f>
        <v>10703659</v>
      </c>
      <c r="H11" s="17"/>
      <c r="I11" s="23">
        <f>SUM(I9:I10)</f>
        <v>7417575652</v>
      </c>
      <c r="J11" s="17"/>
      <c r="K11" s="23">
        <v>0</v>
      </c>
      <c r="L11" s="17"/>
      <c r="M11" s="23">
        <f>SUM(M9:M10)</f>
        <v>7417494719</v>
      </c>
    </row>
    <row r="12" spans="1:13" x14ac:dyDescent="0.2">
      <c r="A12" s="69"/>
    </row>
    <row r="13" spans="1:13" x14ac:dyDescent="0.2">
      <c r="G13" s="25"/>
      <c r="I13" s="25"/>
      <c r="M13" s="25"/>
    </row>
    <row r="14" spans="1:13" x14ac:dyDescent="0.2">
      <c r="C14" s="25"/>
    </row>
  </sheetData>
  <mergeCells count="7">
    <mergeCell ref="A1:M1"/>
    <mergeCell ref="A2:M2"/>
    <mergeCell ref="A3:M3"/>
    <mergeCell ref="A5:M5"/>
    <mergeCell ref="A7:A8"/>
    <mergeCell ref="C7:G7"/>
    <mergeCell ref="I7:M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3"/>
  <sheetViews>
    <sheetView rightToLeft="1" view="pageBreakPreview" topLeftCell="A7" zoomScaleNormal="100" zoomScaleSheetLayoutView="100" workbookViewId="0">
      <selection activeCell="U10" sqref="U10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style="17" customWidth="1"/>
    <col min="4" max="4" width="1.28515625" customWidth="1"/>
    <col min="5" max="5" width="23.28515625" style="34" customWidth="1"/>
    <col min="6" max="6" width="1.28515625" style="34" customWidth="1"/>
    <col min="7" max="7" width="16.85546875" style="34" bestFit="1" customWidth="1"/>
    <col min="8" max="8" width="1.28515625" style="34" customWidth="1"/>
    <col min="9" max="9" width="16.85546875" style="34" bestFit="1" customWidth="1"/>
    <col min="10" max="10" width="1.28515625" style="34" customWidth="1"/>
    <col min="11" max="11" width="10.42578125" style="34" customWidth="1"/>
    <col min="12" max="12" width="1.28515625" style="34" customWidth="1"/>
    <col min="13" max="13" width="21" style="34" customWidth="1"/>
    <col min="14" max="14" width="1.28515625" style="34" customWidth="1"/>
    <col min="15" max="15" width="20.140625" style="34" customWidth="1"/>
    <col min="16" max="16" width="1.28515625" style="34" customWidth="1"/>
    <col min="17" max="17" width="18.28515625" style="34" customWidth="1"/>
    <col min="18" max="18" width="0.28515625" customWidth="1"/>
    <col min="19" max="19" width="18.140625" bestFit="1" customWidth="1"/>
    <col min="20" max="20" width="14.85546875" bestFit="1" customWidth="1"/>
  </cols>
  <sheetData>
    <row r="1" spans="1:20" s="78" customFormat="1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20" s="78" customFormat="1" ht="25.5" x14ac:dyDescent="0.2">
      <c r="A2" s="103" t="s">
        <v>52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20" s="78" customFormat="1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20" ht="14.45" customHeight="1" x14ac:dyDescent="0.2"/>
    <row r="5" spans="1:20" ht="24" x14ac:dyDescent="0.2">
      <c r="A5" s="104" t="s">
        <v>81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20" ht="21" x14ac:dyDescent="0.2">
      <c r="A6" s="106" t="s">
        <v>55</v>
      </c>
      <c r="C6" s="106" t="s">
        <v>65</v>
      </c>
      <c r="D6" s="106"/>
      <c r="E6" s="106"/>
      <c r="F6" s="106"/>
      <c r="G6" s="106"/>
      <c r="H6" s="106"/>
      <c r="I6" s="106"/>
      <c r="K6" s="113" t="s">
        <v>66</v>
      </c>
      <c r="L6" s="113"/>
      <c r="M6" s="113"/>
      <c r="N6" s="113"/>
      <c r="O6" s="113"/>
      <c r="P6" s="113"/>
      <c r="Q6" s="113"/>
    </row>
    <row r="7" spans="1:20" ht="42" x14ac:dyDescent="0.2">
      <c r="A7" s="106"/>
      <c r="C7" s="14" t="s">
        <v>13</v>
      </c>
      <c r="D7" s="3"/>
      <c r="E7" s="89" t="s">
        <v>82</v>
      </c>
      <c r="F7" s="90"/>
      <c r="G7" s="89" t="s">
        <v>83</v>
      </c>
      <c r="H7" s="90"/>
      <c r="I7" s="89" t="s">
        <v>84</v>
      </c>
      <c r="K7" s="89" t="s">
        <v>13</v>
      </c>
      <c r="L7" s="90"/>
      <c r="M7" s="89" t="s">
        <v>82</v>
      </c>
      <c r="N7" s="90"/>
      <c r="O7" s="89" t="s">
        <v>83</v>
      </c>
      <c r="P7" s="90"/>
      <c r="Q7" s="89" t="s">
        <v>84</v>
      </c>
    </row>
    <row r="8" spans="1:20" ht="21.75" customHeight="1" x14ac:dyDescent="0.2">
      <c r="A8" s="5" t="s">
        <v>20</v>
      </c>
      <c r="C8" s="16">
        <v>51150</v>
      </c>
      <c r="E8" s="30">
        <v>586577857949</v>
      </c>
      <c r="G8" s="30">
        <v>427854798182</v>
      </c>
      <c r="I8" s="30">
        <v>158723059767</v>
      </c>
      <c r="K8" s="91">
        <v>1273295</v>
      </c>
      <c r="M8" s="91">
        <v>10883150906278</v>
      </c>
      <c r="O8" s="91">
        <v>-10381039875271</v>
      </c>
      <c r="Q8" s="91">
        <f>SUM(M8:O8)</f>
        <v>502111031007</v>
      </c>
      <c r="S8" s="25"/>
    </row>
    <row r="9" spans="1:20" ht="21.75" customHeight="1" x14ac:dyDescent="0.2">
      <c r="A9" s="7" t="s">
        <v>19</v>
      </c>
      <c r="C9" s="19">
        <v>400</v>
      </c>
      <c r="E9" s="31">
        <v>372717100213</v>
      </c>
      <c r="G9" s="31">
        <v>335986399069</v>
      </c>
      <c r="I9" s="31">
        <v>36730701144</v>
      </c>
      <c r="K9" s="92">
        <v>400</v>
      </c>
      <c r="M9" s="92">
        <v>372717100213</v>
      </c>
      <c r="O9" s="92">
        <v>-335519919682</v>
      </c>
      <c r="Q9" s="94">
        <f t="shared" ref="Q9:Q11" si="0">SUM(M9:O9)</f>
        <v>37197180531</v>
      </c>
      <c r="S9" s="25"/>
      <c r="T9" s="25"/>
    </row>
    <row r="10" spans="1:20" ht="21.75" customHeight="1" x14ac:dyDescent="0.2">
      <c r="A10" s="7" t="s">
        <v>21</v>
      </c>
      <c r="C10" s="19">
        <v>110000</v>
      </c>
      <c r="E10" s="31">
        <v>173444647116</v>
      </c>
      <c r="G10" s="31">
        <v>116975480753</v>
      </c>
      <c r="I10" s="31">
        <v>56469166363</v>
      </c>
      <c r="K10" s="92">
        <v>110000</v>
      </c>
      <c r="M10" s="92">
        <v>173444647116</v>
      </c>
      <c r="O10" s="92">
        <v>-116558212349</v>
      </c>
      <c r="Q10" s="94">
        <f t="shared" si="0"/>
        <v>56886434767</v>
      </c>
      <c r="S10" s="25"/>
      <c r="T10" s="25"/>
    </row>
    <row r="11" spans="1:20" ht="21.75" customHeight="1" x14ac:dyDescent="0.2">
      <c r="A11" s="7" t="s">
        <v>71</v>
      </c>
      <c r="C11" s="19">
        <v>0</v>
      </c>
      <c r="E11" s="31">
        <v>0</v>
      </c>
      <c r="G11" s="31">
        <v>0</v>
      </c>
      <c r="I11" s="31">
        <v>0</v>
      </c>
      <c r="K11" s="92">
        <v>15400</v>
      </c>
      <c r="M11" s="92">
        <v>21126011900</v>
      </c>
      <c r="O11" s="92">
        <v>-21628921148</v>
      </c>
      <c r="Q11" s="94">
        <f t="shared" si="0"/>
        <v>-502909248</v>
      </c>
      <c r="S11" s="25"/>
      <c r="T11" s="25"/>
    </row>
    <row r="12" spans="1:20" ht="21.75" customHeight="1" x14ac:dyDescent="0.2">
      <c r="A12" s="11" t="s">
        <v>34</v>
      </c>
      <c r="C12" s="23"/>
      <c r="E12" s="33">
        <f>SUM(E8:E11)</f>
        <v>1132739605278</v>
      </c>
      <c r="G12" s="33">
        <f>SUM(G8:G11)</f>
        <v>880816678004</v>
      </c>
      <c r="I12" s="33">
        <f>SUM(I8:I11)</f>
        <v>251922927274</v>
      </c>
      <c r="K12" s="93">
        <f>SUM(K8:K11)</f>
        <v>1399095</v>
      </c>
      <c r="M12" s="93">
        <f>SUM(M8:M11)</f>
        <v>11450438665507</v>
      </c>
      <c r="O12" s="93">
        <f>SUM(O8:O11)</f>
        <v>-10854746928450</v>
      </c>
      <c r="Q12" s="93">
        <f>SUM(Q8:Q11)</f>
        <v>595691737057</v>
      </c>
      <c r="T12" s="25"/>
    </row>
    <row r="13" spans="1:20" x14ac:dyDescent="0.2">
      <c r="T13" s="2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mehdi nik</cp:lastModifiedBy>
  <dcterms:created xsi:type="dcterms:W3CDTF">2025-09-24T03:41:36Z</dcterms:created>
  <dcterms:modified xsi:type="dcterms:W3CDTF">2025-09-29T05:43:48Z</dcterms:modified>
</cp:coreProperties>
</file>