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مرداد ماه\"/>
    </mc:Choice>
  </mc:AlternateContent>
  <xr:revisionPtr revIDLastSave="0" documentId="13_ncr:1_{4B745AD5-D70C-4B96-A5AF-1F739C37F5A6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درآمد!$A$1:$K$17</definedName>
    <definedName name="_xlnm.Print_Area" localSheetId="5">'درآمد سپرده بانکی'!$A$1:$K$23</definedName>
    <definedName name="_xlnm.Print_Area" localSheetId="4">'درآمد سرمایه گذاری در سهام'!$A$1:$V$16</definedName>
    <definedName name="_xlnm.Print_Area" localSheetId="9">'درآمد ناشی از تغییر قیمت اوراق'!$A$1:$Q$18</definedName>
    <definedName name="_xlnm.Print_Area" localSheetId="8">'درآمد ناشی از فروش'!$A$1:$P$22</definedName>
    <definedName name="_xlnm.Print_Area" localSheetId="6">'سایر درآمدها'!$A$1:$G$20</definedName>
    <definedName name="_xlnm.Print_Area" localSheetId="2">سپرده!$A$1:$M$17</definedName>
    <definedName name="_xlnm.Print_Area" localSheetId="1">سهام!$A$1:$AB$24</definedName>
    <definedName name="_xlnm.Print_Area" localSheetId="7">'سود سپرده بانکی'!$A$1:$N$24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4" l="1"/>
  <c r="E17" i="2"/>
  <c r="O12" i="21"/>
  <c r="M12" i="21"/>
  <c r="Q12" i="21"/>
  <c r="M12" i="19"/>
  <c r="G12" i="19"/>
  <c r="E12" i="19"/>
  <c r="O12" i="19"/>
  <c r="P12" i="19"/>
  <c r="H10" i="13"/>
  <c r="D10" i="13"/>
  <c r="F10" i="13"/>
  <c r="J10" i="13"/>
  <c r="T9" i="9"/>
  <c r="D9" i="14"/>
  <c r="F10" i="8" s="1"/>
  <c r="F9" i="8"/>
  <c r="T15" i="9"/>
  <c r="T14" i="9"/>
  <c r="T13" i="9"/>
  <c r="P16" i="9"/>
  <c r="R16" i="9"/>
  <c r="V16" i="9"/>
  <c r="L10" i="7"/>
  <c r="J10" i="7"/>
  <c r="H10" i="7"/>
  <c r="D10" i="7"/>
  <c r="AA17" i="2"/>
  <c r="Y17" i="2"/>
  <c r="W17" i="2"/>
  <c r="U17" i="2"/>
  <c r="S17" i="2"/>
  <c r="Q17" i="2"/>
  <c r="O17" i="2"/>
  <c r="M17" i="2"/>
  <c r="N15" i="19"/>
  <c r="N15" i="9"/>
  <c r="K17" i="2"/>
  <c r="L15" i="19"/>
  <c r="L15" i="9"/>
  <c r="L16" i="9" s="1"/>
  <c r="I17" i="2"/>
  <c r="J15" i="19"/>
  <c r="J15" i="9"/>
  <c r="J16" i="9" s="1"/>
  <c r="G17" i="2"/>
  <c r="H15" i="19"/>
  <c r="E13" i="14"/>
  <c r="E14" i="13"/>
  <c r="T16" i="9" l="1"/>
  <c r="F8" i="8" s="1"/>
  <c r="F11" i="8" s="1"/>
  <c r="F21" i="8" s="1"/>
</calcChain>
</file>

<file path=xl/sharedStrings.xml><?xml version="1.0" encoding="utf-8"?>
<sst xmlns="http://schemas.openxmlformats.org/spreadsheetml/2006/main" count="181" uniqueCount="79">
  <si>
    <t>صندوق سرمایه گذاری در اوراق بهادار مبتنی بر طلای دماوند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</si>
  <si>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</si>
  <si>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</si>
  <si>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</si>
  <si>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</si>
  <si>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</si>
  <si>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</si>
  <si>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</si>
  <si>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</si>
  <si>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</si>
  <si>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</si>
  <si>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</si>
  <si>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</si>
  <si>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</si>
  <si>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</si>
  <si>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</si>
  <si>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</si>
  <si>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</si>
  <si>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</si>
  <si>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</si>
  <si>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گواهي سپرده کالايي شمش نقره</t>
  </si>
  <si>
    <t>گواهی سپرده سکه طلا CD1GOC0001</t>
  </si>
  <si>
    <t>شمش طلا CD1GOB0001</t>
  </si>
  <si>
    <t>سکه طلا CD1GOC0001</t>
  </si>
  <si>
    <t>شمش نقره CD1SIB0001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</si>
  <si>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</si>
  <si>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</si>
  <si>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</si>
  <si>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</si>
  <si>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</si>
  <si>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</si>
  <si>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</si>
  <si>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ملت وصال شیرازی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</si>
  <si>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</si>
  <si>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</si>
  <si>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</si>
  <si>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</si>
  <si>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</si>
  <si>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</si>
  <si>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</si>
  <si>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</si>
  <si>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</si>
  <si>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</si>
  <si>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</si>
  <si>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</si>
  <si>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</si>
  <si>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</si>
  <si>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</si>
  <si>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</si>
  <si>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</si>
  <si>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</si>
  <si>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</si>
  <si>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</si>
  <si>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</si>
  <si>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</si>
  <si>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گواهی سپرده شمش نقره CD1GOC0001 غیرفعال</t>
  </si>
  <si>
    <t>گواهی سپرده سکه طلا CD1GOC0001 غیرفعال</t>
  </si>
  <si>
    <t>تمام سکه طرح جدید0312 رفاه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</si>
  <si>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</si>
  <si>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</si>
  <si>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</si>
  <si>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</si>
  <si>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</si>
  <si>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</si>
  <si>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</si>
  <si>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</si>
  <si>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</si>
  <si>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</si>
  <si>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</si>
  <si>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</si>
  <si>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</si>
  <si>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</si>
  <si>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</si>
  <si>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پاسارگاد </t>
  </si>
  <si>
    <t xml:space="preserve">سپرده کوتاه مدت بانک ملت </t>
  </si>
  <si>
    <t>0</t>
  </si>
  <si>
    <t>-2-1</t>
  </si>
  <si>
    <t>-2-2</t>
  </si>
  <si>
    <t>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</si>
</sst>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#,##0.0000"/>
    <numFmt numFmtId="166" formatCode="_(* #,##0_);_(* \(#,##0\);_(* &quot;-&quot;??_);_(@_)"/>
    <numFmt numFmtId="167" formatCode="#,##0.00000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5" fillId="0" borderId="0" xfId="2" applyNumberFormat="1" applyFont="1" applyFill="1" applyAlignment="1">
      <alignment horizontal="center" vertical="top"/>
    </xf>
    <xf numFmtId="164" fontId="5" fillId="0" borderId="2" xfId="2" applyNumberFormat="1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166" fontId="0" fillId="0" borderId="0" xfId="1" applyNumberFormat="1" applyFont="1" applyAlignment="1">
      <alignment horizontal="center"/>
    </xf>
    <xf numFmtId="167" fontId="5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6" xfId="0" applyBorder="1" applyAlignment="1">
      <alignment horizontal="left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37" fontId="5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5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"/>
  <sheetViews>
    <sheetView rightToLeft="1"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  <col min="6" max="6" width="20.28515625" customWidth="1"/>
  </cols>
  <sheetData>
    <row r="1" spans="1:28" ht="29.1" customHeight="1" x14ac:dyDescent="0.2">
      <c r="A1" s="59" t="s">
        <v>0</v>
      </c>
      <c r="B1" s="59"/>
      <c r="C1" s="59"/>
    </row>
    <row r="2" spans="1:28" ht="21.75" customHeight="1" x14ac:dyDescent="0.2">
      <c r="A2" s="59" t="s">
        <v>1</v>
      </c>
      <c r="B2" s="59"/>
      <c r="C2" s="59"/>
    </row>
    <row r="3" spans="1:28" ht="21.75" customHeight="1" x14ac:dyDescent="0.2">
      <c r="A3" s="59" t="s">
        <v>2</v>
      </c>
      <c r="B3" s="59"/>
      <c r="C3" s="59"/>
    </row>
    <row r="4" spans="1:28" ht="7.35" customHeight="1" x14ac:dyDescent="0.2"/>
    <row r="5" spans="1:28" ht="123.6" customHeight="1" x14ac:dyDescent="0.2">
      <c r="B5" s="60"/>
    </row>
    <row r="6" spans="1:28" ht="123.6" customHeight="1" x14ac:dyDescent="0.2">
      <c r="B6" s="60"/>
    </row>
    <row r="9" spans="1:28" x14ac:dyDescent="0.2"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x14ac:dyDescent="0.2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x14ac:dyDescent="0.2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x14ac:dyDescent="0.2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27.75" customHeight="1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x14ac:dyDescent="0.2"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8" spans="26:26" x14ac:dyDescent="0.2">
      <c r="Z18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9"/>
  <sheetViews>
    <sheetView rightToLeft="1"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37.5703125" bestFit="1" customWidth="1"/>
    <col min="2" max="2" width="1.140625" customWidth="1"/>
    <col min="3" max="3" width="10.42578125" customWidth="1"/>
    <col min="4" max="4" width="1" customWidth="1"/>
    <col min="5" max="5" width="19.42578125" bestFit="1" customWidth="1"/>
    <col min="6" max="6" width="1.140625" customWidth="1"/>
    <col min="7" max="7" width="10.42578125" customWidth="1"/>
    <col min="8" max="8" width="1.28515625" customWidth="1"/>
    <col min="9" max="9" width="21.5703125" customWidth="1"/>
    <col min="10" max="10" width="1.28515625" customWidth="1"/>
    <col min="11" max="11" width="10.42578125" customWidth="1"/>
    <col min="12" max="12" width="1.28515625" customWidth="1"/>
    <col min="13" max="13" width="19.140625" customWidth="1"/>
    <col min="14" max="14" width="1.28515625" customWidth="1"/>
    <col min="15" max="15" width="20.42578125" customWidth="1"/>
    <col min="16" max="16" width="1.28515625" customWidth="1"/>
    <col min="17" max="17" width="22.5703125" customWidth="1"/>
    <col min="18" max="18" width="17.5703125" bestFit="1" customWidth="1"/>
  </cols>
  <sheetData>
    <row r="1" spans="1:25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 ht="25.5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5" ht="14.45" customHeight="1" x14ac:dyDescent="0.2"/>
    <row r="5" spans="1:25" ht="23.25" customHeight="1" x14ac:dyDescent="0.2">
      <c r="A5" s="61" t="s">
        <v>71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5" ht="14.4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5" ht="21" x14ac:dyDescent="0.2">
      <c r="A7" s="40" t="s">
        <v>36</v>
      </c>
      <c r="C7" s="65" t="s">
        <v>48</v>
      </c>
      <c r="D7" s="65"/>
      <c r="E7" s="65"/>
      <c r="F7" s="65"/>
      <c r="G7" s="65"/>
      <c r="H7" s="65"/>
      <c r="I7" s="65"/>
      <c r="K7" s="65" t="s">
        <v>49</v>
      </c>
      <c r="L7" s="65"/>
      <c r="M7" s="65"/>
      <c r="N7" s="65"/>
      <c r="O7" s="65"/>
      <c r="P7" s="65"/>
      <c r="Q7" s="65"/>
    </row>
    <row r="8" spans="1:25" ht="42" x14ac:dyDescent="0.2">
      <c r="A8" s="40"/>
      <c r="C8" s="14" t="s">
        <v>13</v>
      </c>
      <c r="D8" s="3"/>
      <c r="E8" s="14" t="s">
        <v>15</v>
      </c>
      <c r="F8" s="3"/>
      <c r="G8" s="14" t="s">
        <v>69</v>
      </c>
      <c r="H8" s="3"/>
      <c r="I8" s="14" t="s">
        <v>72</v>
      </c>
      <c r="K8" s="14" t="s">
        <v>13</v>
      </c>
      <c r="L8" s="3"/>
      <c r="M8" s="14" t="s">
        <v>15</v>
      </c>
      <c r="N8" s="3"/>
      <c r="O8" s="14" t="s">
        <v>69</v>
      </c>
      <c r="P8" s="3"/>
      <c r="Q8" s="14" t="s">
        <v>72</v>
      </c>
    </row>
    <row r="9" spans="1:25" ht="21.75" customHeight="1" x14ac:dyDescent="0.2">
      <c r="A9" s="5" t="s">
        <v>22</v>
      </c>
      <c r="C9" s="53">
        <v>1075900</v>
      </c>
      <c r="D9" s="54"/>
      <c r="E9" s="53">
        <v>10894176076000</v>
      </c>
      <c r="F9" s="54"/>
      <c r="G9" s="42">
        <v>0</v>
      </c>
      <c r="H9" s="54"/>
      <c r="I9" s="53">
        <v>10894176076000</v>
      </c>
      <c r="J9" s="54"/>
      <c r="K9" s="53">
        <v>1075900</v>
      </c>
      <c r="L9" s="54"/>
      <c r="M9" s="53">
        <v>10894175962512</v>
      </c>
      <c r="N9" s="54"/>
      <c r="O9" s="42">
        <v>-8920847142114</v>
      </c>
      <c r="P9" s="54"/>
      <c r="Q9" s="42">
        <v>1973328820398</v>
      </c>
      <c r="R9" s="28"/>
    </row>
    <row r="10" spans="1:25" ht="21.75" customHeight="1" x14ac:dyDescent="0.2">
      <c r="A10" s="7" t="s">
        <v>23</v>
      </c>
      <c r="C10" s="55">
        <v>800</v>
      </c>
      <c r="D10" s="54"/>
      <c r="E10" s="43">
        <v>683572500000</v>
      </c>
      <c r="F10" s="56"/>
      <c r="G10" s="43">
        <v>0</v>
      </c>
      <c r="H10" s="56"/>
      <c r="I10" s="43">
        <v>683572500000</v>
      </c>
      <c r="J10" s="56"/>
      <c r="K10" s="43">
        <v>800</v>
      </c>
      <c r="L10" s="56"/>
      <c r="M10" s="43">
        <v>683572500268</v>
      </c>
      <c r="N10" s="56"/>
      <c r="O10" s="43">
        <v>-671972798400</v>
      </c>
      <c r="P10" s="56"/>
      <c r="Q10" s="43">
        <v>11599701868</v>
      </c>
      <c r="R10" s="28"/>
      <c r="S10" s="17"/>
      <c r="T10" s="17"/>
      <c r="U10" s="17"/>
      <c r="V10" s="17"/>
      <c r="W10" s="17"/>
      <c r="X10" s="17"/>
      <c r="Y10" s="17"/>
    </row>
    <row r="11" spans="1:25" ht="21.75" customHeight="1" x14ac:dyDescent="0.2">
      <c r="A11" s="9" t="s">
        <v>24</v>
      </c>
      <c r="C11" s="57">
        <v>100000</v>
      </c>
      <c r="D11" s="54"/>
      <c r="E11" s="44">
        <v>111731200000</v>
      </c>
      <c r="F11" s="56"/>
      <c r="G11" s="44">
        <v>0</v>
      </c>
      <c r="H11" s="56"/>
      <c r="I11" s="44">
        <v>111731200000</v>
      </c>
      <c r="J11" s="56"/>
      <c r="K11" s="44">
        <v>100000</v>
      </c>
      <c r="L11" s="56"/>
      <c r="M11" s="44">
        <v>111731228681</v>
      </c>
      <c r="N11" s="56"/>
      <c r="O11" s="44">
        <v>-105705100000</v>
      </c>
      <c r="P11" s="56"/>
      <c r="Q11" s="44">
        <v>6026128681</v>
      </c>
      <c r="R11" s="28"/>
      <c r="S11" s="17"/>
      <c r="T11" s="17"/>
      <c r="U11" s="17"/>
      <c r="V11" s="17"/>
      <c r="W11" s="17"/>
      <c r="X11" s="17"/>
      <c r="Y11" s="17"/>
    </row>
    <row r="12" spans="1:25" ht="21.75" customHeight="1" thickBot="1" x14ac:dyDescent="0.25">
      <c r="A12" s="12" t="s">
        <v>25</v>
      </c>
      <c r="C12" s="58">
        <v>1176700</v>
      </c>
      <c r="D12" s="54"/>
      <c r="E12" s="45">
        <v>11689479776000</v>
      </c>
      <c r="F12" s="56"/>
      <c r="G12" s="45">
        <v>0</v>
      </c>
      <c r="H12" s="56"/>
      <c r="I12" s="45">
        <v>11689479776000</v>
      </c>
      <c r="J12" s="56"/>
      <c r="K12" s="45">
        <v>1176700</v>
      </c>
      <c r="L12" s="56"/>
      <c r="M12" s="45">
        <f>SUM(M9:M11)</f>
        <v>11689479691461</v>
      </c>
      <c r="N12" s="56"/>
      <c r="O12" s="45">
        <f>SUM(O9:O11)</f>
        <v>-9698525040514</v>
      </c>
      <c r="P12" s="56"/>
      <c r="Q12" s="45">
        <f>SUM(Q9:Q11)</f>
        <v>1990954650947</v>
      </c>
      <c r="R12" s="17"/>
      <c r="S12" s="17"/>
      <c r="T12" s="17"/>
      <c r="U12" s="17"/>
      <c r="V12" s="17"/>
      <c r="W12" s="17"/>
      <c r="X12" s="17"/>
      <c r="Y12" s="17"/>
    </row>
    <row r="13" spans="1:25" ht="13.5" thickTop="1" x14ac:dyDescent="0.2">
      <c r="C13" s="54"/>
      <c r="D13" s="5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17"/>
      <c r="S13" s="17"/>
      <c r="T13" s="17"/>
      <c r="U13" s="17"/>
      <c r="V13" s="17"/>
      <c r="W13" s="17"/>
      <c r="X13" s="17"/>
      <c r="Y13" s="17"/>
    </row>
    <row r="14" spans="1:25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"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">
      <c r="E16" s="25"/>
      <c r="F16" s="2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5"/>
      <c r="R16" s="17"/>
      <c r="S16" s="17"/>
      <c r="T16" s="17"/>
      <c r="U16" s="17"/>
      <c r="V16" s="17"/>
      <c r="W16" s="17"/>
      <c r="X16" s="17"/>
      <c r="Y16" s="17"/>
    </row>
    <row r="19" spans="13:23" x14ac:dyDescent="0.2">
      <c r="M19" s="28"/>
      <c r="W19" s="28">
        <v>11689479776000</v>
      </c>
    </row>
  </sheetData>
  <mergeCells count="6">
    <mergeCell ref="A2:Q2"/>
    <mergeCell ref="A3:Q3"/>
    <mergeCell ref="A1:Q1"/>
    <mergeCell ref="K7:Q7"/>
    <mergeCell ref="C7:I7"/>
    <mergeCell ref="A5:Q5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6"/>
  <sheetViews>
    <sheetView rightToLeft="1" view="pageBreakPreview" topLeftCell="A4" zoomScale="98" zoomScaleNormal="100" zoomScaleSheetLayoutView="98" workbookViewId="0">
      <selection activeCell="A26" sqref="A26:XFD26"/>
    </sheetView>
  </sheetViews>
  <sheetFormatPr defaultRowHeight="12.75" x14ac:dyDescent="0.2"/>
  <cols>
    <col min="1" max="1" width="3.5703125" bestFit="1" customWidth="1"/>
    <col min="2" max="2" width="2.5703125" customWidth="1"/>
    <col min="3" max="3" width="30.5703125" customWidth="1"/>
    <col min="4" max="4" width="1.28515625" customWidth="1"/>
    <col min="5" max="5" width="8.28515625" bestFit="1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9.85546875" bestFit="1" customWidth="1"/>
    <col min="12" max="12" width="1.28515625" customWidth="1"/>
    <col min="13" max="13" width="19" bestFit="1" customWidth="1"/>
    <col min="14" max="14" width="1.28515625" customWidth="1"/>
    <col min="15" max="15" width="10.5703125" bestFit="1" customWidth="1"/>
    <col min="16" max="16" width="1.28515625" customWidth="1"/>
    <col min="17" max="17" width="17.85546875" bestFit="1" customWidth="1"/>
    <col min="18" max="18" width="1.28515625" customWidth="1"/>
    <col min="19" max="19" width="9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7109375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5.5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25.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21" customHeight="1" x14ac:dyDescent="0.2">
      <c r="A5" s="1" t="s">
        <v>3</v>
      </c>
      <c r="B5" s="61" t="s">
        <v>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21" customHeight="1" x14ac:dyDescent="0.2">
      <c r="A6" s="61" t="s">
        <v>5</v>
      </c>
      <c r="B6" s="61"/>
      <c r="C6" s="61" t="s">
        <v>6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2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x14ac:dyDescent="0.2">
      <c r="E8" s="62" t="s">
        <v>7</v>
      </c>
      <c r="F8" s="62"/>
      <c r="G8" s="62"/>
      <c r="H8" s="62"/>
      <c r="I8" s="62"/>
      <c r="K8" s="62" t="s">
        <v>8</v>
      </c>
      <c r="L8" s="62"/>
      <c r="M8" s="62"/>
      <c r="N8" s="62"/>
      <c r="O8" s="62"/>
      <c r="P8" s="62"/>
      <c r="Q8" s="62"/>
      <c r="S8" s="62" t="s">
        <v>9</v>
      </c>
      <c r="T8" s="62"/>
      <c r="U8" s="62"/>
      <c r="V8" s="62"/>
      <c r="W8" s="62"/>
      <c r="X8" s="62"/>
      <c r="Y8" s="62"/>
      <c r="Z8" s="62"/>
      <c r="AA8" s="62"/>
    </row>
    <row r="9" spans="1:27" ht="21" x14ac:dyDescent="0.2">
      <c r="E9" s="64" t="s">
        <v>13</v>
      </c>
      <c r="F9" s="3"/>
      <c r="G9" s="64" t="s">
        <v>14</v>
      </c>
      <c r="H9" s="3"/>
      <c r="I9" s="64" t="s">
        <v>15</v>
      </c>
      <c r="K9" s="63" t="s">
        <v>10</v>
      </c>
      <c r="L9" s="63"/>
      <c r="M9" s="63"/>
      <c r="N9" s="3"/>
      <c r="O9" s="63" t="s">
        <v>11</v>
      </c>
      <c r="P9" s="63"/>
      <c r="Q9" s="63"/>
      <c r="S9" s="64" t="s">
        <v>13</v>
      </c>
      <c r="T9" s="3"/>
      <c r="U9" s="64" t="s">
        <v>17</v>
      </c>
      <c r="V9" s="3"/>
      <c r="W9" s="64" t="s">
        <v>14</v>
      </c>
      <c r="X9" s="3"/>
      <c r="Y9" s="64" t="s">
        <v>15</v>
      </c>
      <c r="Z9" s="3"/>
      <c r="AA9" s="64" t="s">
        <v>18</v>
      </c>
    </row>
    <row r="10" spans="1:27" ht="21" x14ac:dyDescent="0.2">
      <c r="A10" s="62" t="s">
        <v>12</v>
      </c>
      <c r="B10" s="62"/>
      <c r="C10" s="62"/>
      <c r="E10" s="65"/>
      <c r="G10" s="65"/>
      <c r="I10" s="65"/>
      <c r="K10" s="4" t="s">
        <v>13</v>
      </c>
      <c r="L10" s="3"/>
      <c r="M10" s="4" t="s">
        <v>14</v>
      </c>
      <c r="O10" s="4" t="s">
        <v>13</v>
      </c>
      <c r="P10" s="3"/>
      <c r="Q10" s="4" t="s">
        <v>16</v>
      </c>
      <c r="S10" s="65"/>
      <c r="U10" s="65"/>
      <c r="W10" s="65"/>
      <c r="Y10" s="65"/>
      <c r="AA10" s="65"/>
    </row>
    <row r="11" spans="1:27" ht="21.75" customHeight="1" x14ac:dyDescent="0.2">
      <c r="A11" s="68" t="s">
        <v>19</v>
      </c>
      <c r="B11" s="68"/>
      <c r="C11" s="68"/>
      <c r="E11" s="35">
        <v>862790</v>
      </c>
      <c r="F11" s="17"/>
      <c r="G11" s="16">
        <v>6781130371432</v>
      </c>
      <c r="H11" s="17"/>
      <c r="I11" s="16">
        <v>8262913925593.04</v>
      </c>
      <c r="J11" s="17"/>
      <c r="K11" s="16">
        <v>198410</v>
      </c>
      <c r="L11" s="17"/>
      <c r="M11" s="16">
        <v>1990499560056</v>
      </c>
      <c r="N11" s="17"/>
      <c r="O11" s="16">
        <v>-1061200</v>
      </c>
      <c r="P11" s="17"/>
      <c r="Q11" s="16">
        <v>8771629931442.2803</v>
      </c>
      <c r="R11" s="17"/>
      <c r="S11" s="16">
        <v>0</v>
      </c>
      <c r="T11" s="17"/>
      <c r="U11" s="16">
        <v>0</v>
      </c>
      <c r="V11" s="17"/>
      <c r="W11" s="16">
        <v>0</v>
      </c>
      <c r="X11" s="17"/>
      <c r="Y11" s="16">
        <v>0</v>
      </c>
      <c r="Z11" s="17"/>
      <c r="AA11" s="18">
        <v>0</v>
      </c>
    </row>
    <row r="12" spans="1:27" ht="21.75" customHeight="1" x14ac:dyDescent="0.2">
      <c r="A12" s="67" t="s">
        <v>20</v>
      </c>
      <c r="B12" s="67"/>
      <c r="C12" s="67"/>
      <c r="E12" s="36">
        <v>20000</v>
      </c>
      <c r="F12" s="17"/>
      <c r="G12" s="19">
        <v>21026856102</v>
      </c>
      <c r="H12" s="17"/>
      <c r="I12" s="19">
        <v>20988705920</v>
      </c>
      <c r="J12" s="17"/>
      <c r="K12" s="19">
        <v>80000</v>
      </c>
      <c r="L12" s="17"/>
      <c r="M12" s="19">
        <v>84678215217</v>
      </c>
      <c r="N12" s="17"/>
      <c r="O12" s="19">
        <v>-100000</v>
      </c>
      <c r="P12" s="17"/>
      <c r="Q12" s="19">
        <v>105705071320</v>
      </c>
      <c r="R12" s="17"/>
      <c r="S12" s="19">
        <v>0</v>
      </c>
      <c r="T12" s="17"/>
      <c r="U12" s="19">
        <v>0</v>
      </c>
      <c r="V12" s="17"/>
      <c r="W12" s="19">
        <v>0</v>
      </c>
      <c r="X12" s="17"/>
      <c r="Y12" s="19">
        <v>0</v>
      </c>
      <c r="Z12" s="17"/>
      <c r="AA12" s="20">
        <v>0</v>
      </c>
    </row>
    <row r="13" spans="1:27" ht="21.75" customHeight="1" x14ac:dyDescent="0.2">
      <c r="A13" s="67" t="s">
        <v>21</v>
      </c>
      <c r="B13" s="67"/>
      <c r="C13" s="67"/>
      <c r="E13" s="36">
        <v>30</v>
      </c>
      <c r="F13" s="17"/>
      <c r="G13" s="19">
        <v>28186463076</v>
      </c>
      <c r="H13" s="17"/>
      <c r="I13" s="19">
        <v>24029925000</v>
      </c>
      <c r="J13" s="17"/>
      <c r="K13" s="19">
        <v>770</v>
      </c>
      <c r="L13" s="17"/>
      <c r="M13" s="19">
        <v>643786335056</v>
      </c>
      <c r="N13" s="17"/>
      <c r="O13" s="19">
        <v>-800</v>
      </c>
      <c r="P13" s="17"/>
      <c r="Q13" s="19">
        <v>671972798132</v>
      </c>
      <c r="R13" s="17"/>
      <c r="S13" s="19">
        <v>0</v>
      </c>
      <c r="T13" s="17"/>
      <c r="U13" s="19">
        <v>0</v>
      </c>
      <c r="V13" s="17"/>
      <c r="W13" s="19">
        <v>0</v>
      </c>
      <c r="X13" s="17"/>
      <c r="Y13" s="19">
        <v>0</v>
      </c>
      <c r="Z13" s="17"/>
      <c r="AA13" s="20">
        <v>0</v>
      </c>
    </row>
    <row r="14" spans="1:27" ht="21.75" customHeight="1" x14ac:dyDescent="0.2">
      <c r="A14" s="67" t="s">
        <v>22</v>
      </c>
      <c r="B14" s="67"/>
      <c r="C14" s="67"/>
      <c r="E14" s="36">
        <v>0</v>
      </c>
      <c r="F14" s="17"/>
      <c r="G14" s="19">
        <v>0</v>
      </c>
      <c r="H14" s="17"/>
      <c r="I14" s="19">
        <v>0</v>
      </c>
      <c r="J14" s="17"/>
      <c r="K14" s="19">
        <v>1075900</v>
      </c>
      <c r="L14" s="17"/>
      <c r="M14" s="19">
        <v>8920847255556.2793</v>
      </c>
      <c r="N14" s="17"/>
      <c r="O14" s="19">
        <v>0</v>
      </c>
      <c r="P14" s="17"/>
      <c r="Q14" s="19">
        <v>0</v>
      </c>
      <c r="R14" s="17"/>
      <c r="S14" s="19">
        <v>1075900</v>
      </c>
      <c r="T14" s="17"/>
      <c r="U14" s="19">
        <v>10150000</v>
      </c>
      <c r="V14" s="17"/>
      <c r="W14" s="19">
        <v>8920847255602</v>
      </c>
      <c r="X14" s="17"/>
      <c r="Y14" s="19">
        <v>10894176076000</v>
      </c>
      <c r="Z14" s="17"/>
      <c r="AA14" s="20">
        <v>92.91</v>
      </c>
    </row>
    <row r="15" spans="1:27" ht="21.75" customHeight="1" x14ac:dyDescent="0.2">
      <c r="A15" s="67" t="s">
        <v>23</v>
      </c>
      <c r="B15" s="67"/>
      <c r="C15" s="67"/>
      <c r="E15" s="36">
        <v>0</v>
      </c>
      <c r="F15" s="17"/>
      <c r="G15" s="19">
        <v>0</v>
      </c>
      <c r="H15" s="17"/>
      <c r="I15" s="19">
        <v>0</v>
      </c>
      <c r="J15" s="17"/>
      <c r="K15" s="19">
        <v>800</v>
      </c>
      <c r="L15" s="17"/>
      <c r="M15" s="19">
        <v>671972798132</v>
      </c>
      <c r="N15" s="17"/>
      <c r="O15" s="19">
        <v>0</v>
      </c>
      <c r="P15" s="17"/>
      <c r="Q15" s="19">
        <v>0</v>
      </c>
      <c r="R15" s="17"/>
      <c r="S15" s="19">
        <v>800</v>
      </c>
      <c r="T15" s="17"/>
      <c r="U15" s="19">
        <v>855000000</v>
      </c>
      <c r="V15" s="17"/>
      <c r="W15" s="19">
        <v>671972798132</v>
      </c>
      <c r="X15" s="17"/>
      <c r="Y15" s="19">
        <v>683572500000</v>
      </c>
      <c r="Z15" s="17"/>
      <c r="AA15" s="20">
        <v>5.83</v>
      </c>
    </row>
    <row r="16" spans="1:27" ht="21.75" customHeight="1" x14ac:dyDescent="0.2">
      <c r="A16" s="69" t="s">
        <v>24</v>
      </c>
      <c r="B16" s="69"/>
      <c r="C16" s="69"/>
      <c r="D16" s="10"/>
      <c r="E16" s="36">
        <v>0</v>
      </c>
      <c r="F16" s="17"/>
      <c r="G16" s="21">
        <v>0</v>
      </c>
      <c r="H16" s="17"/>
      <c r="I16" s="21">
        <v>0</v>
      </c>
      <c r="J16" s="17"/>
      <c r="K16" s="21">
        <v>100000</v>
      </c>
      <c r="L16" s="17"/>
      <c r="M16" s="21">
        <v>105705071320</v>
      </c>
      <c r="N16" s="17"/>
      <c r="O16" s="21">
        <v>0</v>
      </c>
      <c r="P16" s="17"/>
      <c r="Q16" s="21">
        <v>0</v>
      </c>
      <c r="R16" s="17"/>
      <c r="S16" s="21">
        <v>100000</v>
      </c>
      <c r="T16" s="17"/>
      <c r="U16" s="21">
        <v>1120000</v>
      </c>
      <c r="V16" s="17"/>
      <c r="W16" s="21">
        <v>105705071319</v>
      </c>
      <c r="X16" s="17"/>
      <c r="Y16" s="21">
        <v>111731200000</v>
      </c>
      <c r="Z16" s="17"/>
      <c r="AA16" s="22">
        <v>0.95</v>
      </c>
    </row>
    <row r="17" spans="1:27" ht="21.75" customHeight="1" thickBot="1" x14ac:dyDescent="0.25">
      <c r="A17" s="66" t="s">
        <v>25</v>
      </c>
      <c r="B17" s="66"/>
      <c r="C17" s="66"/>
      <c r="D17" s="66"/>
      <c r="E17" s="23">
        <f>SUM(E11:E16)</f>
        <v>882820</v>
      </c>
      <c r="F17" s="17"/>
      <c r="G17" s="23">
        <f>SUM(G11:G16)</f>
        <v>6830343690610</v>
      </c>
      <c r="H17" s="17"/>
      <c r="I17" s="23">
        <f>SUM(I11:I16)</f>
        <v>8307932556513.04</v>
      </c>
      <c r="J17" s="17"/>
      <c r="K17" s="23">
        <f>SUM(K11:K16)</f>
        <v>1455880</v>
      </c>
      <c r="L17" s="17"/>
      <c r="M17" s="23">
        <f>SUM(M11:M16)</f>
        <v>12417489235337.279</v>
      </c>
      <c r="N17" s="17"/>
      <c r="O17" s="23">
        <f>SUM(O11:O16)</f>
        <v>-1162000</v>
      </c>
      <c r="P17" s="17"/>
      <c r="Q17" s="23">
        <f>SUM(Q11:Q16)</f>
        <v>9549307800894.2813</v>
      </c>
      <c r="R17" s="17"/>
      <c r="S17" s="23">
        <f>SUM(S11:S16)</f>
        <v>1176700</v>
      </c>
      <c r="T17" s="17"/>
      <c r="U17" s="23">
        <f>SUM(U11:U16)</f>
        <v>866270000</v>
      </c>
      <c r="V17" s="17"/>
      <c r="W17" s="23">
        <f>SUM(W11:W16)</f>
        <v>9698525125053</v>
      </c>
      <c r="X17" s="17"/>
      <c r="Y17" s="23">
        <f>SUM(Y11:Y16)</f>
        <v>11689479776000</v>
      </c>
      <c r="Z17" s="17"/>
      <c r="AA17" s="24">
        <f>SUM(AA11:AA16)</f>
        <v>99.69</v>
      </c>
    </row>
    <row r="18" spans="1:27" ht="21.75" customHeight="1" thickTop="1" x14ac:dyDescent="0.2">
      <c r="A18" s="46"/>
      <c r="B18" s="46"/>
      <c r="C18" s="46"/>
      <c r="D18" s="46"/>
      <c r="E18" s="47"/>
      <c r="F18" s="17"/>
      <c r="G18" s="47"/>
      <c r="H18" s="17"/>
      <c r="I18" s="47"/>
      <c r="J18" s="17"/>
      <c r="K18" s="47"/>
      <c r="L18" s="17"/>
      <c r="M18" s="47"/>
      <c r="N18" s="17"/>
      <c r="O18" s="47"/>
      <c r="P18" s="17"/>
      <c r="Q18" s="47"/>
      <c r="R18" s="17"/>
      <c r="S18" s="47"/>
      <c r="T18" s="17"/>
      <c r="U18" s="47"/>
      <c r="V18" s="17"/>
      <c r="W18" s="47"/>
      <c r="X18" s="17"/>
      <c r="Y18" s="47"/>
      <c r="Z18" s="17"/>
      <c r="AA18" s="48"/>
    </row>
    <row r="19" spans="1:27" ht="21.75" customHeight="1" x14ac:dyDescent="0.2">
      <c r="A19" s="46"/>
      <c r="B19" s="46"/>
      <c r="C19" s="46"/>
      <c r="D19" s="46"/>
      <c r="E19" s="47"/>
      <c r="F19" s="17"/>
      <c r="G19" s="47"/>
      <c r="H19" s="17"/>
      <c r="I19" s="47"/>
      <c r="J19" s="17"/>
      <c r="K19" s="47"/>
      <c r="L19" s="17"/>
      <c r="M19" s="47"/>
      <c r="N19" s="17"/>
      <c r="O19" s="47"/>
      <c r="P19" s="17"/>
      <c r="Q19" s="47"/>
      <c r="R19" s="17"/>
      <c r="S19" s="47"/>
      <c r="T19" s="17"/>
      <c r="U19" s="47"/>
      <c r="V19" s="17"/>
      <c r="W19" s="47"/>
      <c r="X19" s="17"/>
      <c r="Y19" s="47"/>
      <c r="Z19" s="17"/>
      <c r="AA19" s="48"/>
    </row>
    <row r="20" spans="1:27" ht="21.75" customHeight="1" x14ac:dyDescent="0.2">
      <c r="A20" s="46"/>
      <c r="B20" s="46"/>
      <c r="C20" s="46"/>
      <c r="D20" s="46"/>
      <c r="E20" s="47"/>
      <c r="F20" s="17"/>
      <c r="G20" s="47"/>
      <c r="H20" s="17"/>
      <c r="I20" s="47"/>
      <c r="J20" s="17"/>
      <c r="K20" s="47"/>
      <c r="L20" s="17"/>
      <c r="M20" s="47"/>
      <c r="N20" s="17"/>
      <c r="O20" s="47"/>
      <c r="P20" s="17"/>
      <c r="Q20" s="47"/>
      <c r="R20" s="17"/>
      <c r="S20" s="47"/>
      <c r="T20" s="17"/>
      <c r="U20" s="47"/>
      <c r="V20" s="17"/>
      <c r="W20" s="47"/>
      <c r="X20" s="17"/>
      <c r="Y20" s="47"/>
      <c r="Z20" s="17"/>
      <c r="AA20" s="48"/>
    </row>
    <row r="21" spans="1:27" ht="21.75" customHeight="1" x14ac:dyDescent="0.2">
      <c r="A21" s="46"/>
      <c r="B21" s="46"/>
      <c r="C21" s="46"/>
      <c r="D21" s="46"/>
      <c r="E21" s="47"/>
      <c r="F21" s="17"/>
      <c r="G21" s="47"/>
      <c r="H21" s="17"/>
      <c r="I21" s="47"/>
      <c r="J21" s="17"/>
      <c r="K21" s="47"/>
      <c r="L21" s="17"/>
      <c r="M21" s="47"/>
      <c r="N21" s="17"/>
      <c r="O21" s="47"/>
      <c r="P21" s="17"/>
      <c r="Q21" s="47"/>
      <c r="R21" s="17"/>
      <c r="S21" s="47"/>
      <c r="T21" s="17"/>
      <c r="U21" s="47"/>
      <c r="V21" s="17"/>
      <c r="W21" s="47"/>
      <c r="X21" s="17"/>
      <c r="Y21" s="47"/>
      <c r="Z21" s="17"/>
      <c r="AA21" s="48"/>
    </row>
    <row r="22" spans="1:27" ht="21.75" customHeight="1" x14ac:dyDescent="0.2">
      <c r="A22" s="46"/>
      <c r="B22" s="46"/>
      <c r="C22" s="46"/>
      <c r="D22" s="46"/>
      <c r="E22" s="47"/>
      <c r="F22" s="17"/>
      <c r="G22" s="47"/>
      <c r="H22" s="17"/>
      <c r="I22" s="47"/>
      <c r="J22" s="17"/>
      <c r="K22" s="47"/>
      <c r="L22" s="17"/>
      <c r="M22" s="47"/>
      <c r="N22" s="17"/>
      <c r="O22" s="47"/>
      <c r="P22" s="17"/>
      <c r="Q22" s="47"/>
      <c r="R22" s="17"/>
      <c r="S22" s="47"/>
      <c r="T22" s="17"/>
      <c r="U22" s="47"/>
      <c r="V22" s="17"/>
      <c r="W22" s="47"/>
      <c r="X22" s="17"/>
      <c r="Y22" s="47"/>
      <c r="Z22" s="17"/>
      <c r="AA22" s="48"/>
    </row>
    <row r="23" spans="1:27" ht="21.75" customHeight="1" x14ac:dyDescent="0.2">
      <c r="A23" s="46"/>
      <c r="B23" s="46"/>
      <c r="C23" s="46"/>
      <c r="D23" s="46"/>
      <c r="E23" s="47"/>
      <c r="F23" s="17"/>
      <c r="G23" s="47"/>
      <c r="H23" s="17"/>
      <c r="I23" s="47"/>
      <c r="J23" s="17"/>
      <c r="K23" s="47"/>
      <c r="L23" s="17"/>
      <c r="M23" s="47"/>
      <c r="N23" s="17"/>
      <c r="O23" s="47"/>
      <c r="P23" s="17"/>
      <c r="Q23" s="47"/>
      <c r="R23" s="17"/>
      <c r="S23" s="47"/>
      <c r="T23" s="17"/>
      <c r="U23" s="47"/>
      <c r="V23" s="17"/>
      <c r="W23" s="47"/>
      <c r="X23" s="17"/>
      <c r="Y23" s="47"/>
      <c r="Z23" s="17"/>
      <c r="AA23" s="48"/>
    </row>
    <row r="24" spans="1:27" ht="21" customHeight="1" x14ac:dyDescent="0.2"/>
    <row r="25" spans="1:27" ht="21" customHeight="1" x14ac:dyDescent="0.2"/>
    <row r="26" spans="1:27" ht="21" hidden="1" customHeight="1" x14ac:dyDescent="0.2">
      <c r="Y26" s="28">
        <v>11689479776000</v>
      </c>
    </row>
  </sheetData>
  <mergeCells count="27">
    <mergeCell ref="A10:C10"/>
    <mergeCell ref="A17:D17"/>
    <mergeCell ref="A13:C13"/>
    <mergeCell ref="A14:C14"/>
    <mergeCell ref="A15:C15"/>
    <mergeCell ref="A11:C11"/>
    <mergeCell ref="A12:C12"/>
    <mergeCell ref="A16:C16"/>
    <mergeCell ref="E8:I8"/>
    <mergeCell ref="K8:Q8"/>
    <mergeCell ref="S8:AA8"/>
    <mergeCell ref="K9:M9"/>
    <mergeCell ref="O9:Q9"/>
    <mergeCell ref="AA9:AA10"/>
    <mergeCell ref="Y9:Y10"/>
    <mergeCell ref="W9:W10"/>
    <mergeCell ref="S9:S10"/>
    <mergeCell ref="U9:U10"/>
    <mergeCell ref="E9:E10"/>
    <mergeCell ref="G9:G10"/>
    <mergeCell ref="I9:I10"/>
    <mergeCell ref="A1:AA1"/>
    <mergeCell ref="A2:AA2"/>
    <mergeCell ref="A3:AA3"/>
    <mergeCell ref="B5:AA5"/>
    <mergeCell ref="A6:B6"/>
    <mergeCell ref="C6:AA6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2"/>
  <sheetViews>
    <sheetView rightToLeft="1" view="pageBreakPreview" zoomScaleNormal="100" zoomScaleSheetLayoutView="100" workbookViewId="0">
      <selection activeCell="D24" sqref="D2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6.7109375" bestFit="1" customWidth="1"/>
    <col min="7" max="7" width="1.28515625" customWidth="1"/>
    <col min="8" max="8" width="18.7109375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0.28515625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8" ht="25.5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8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8" ht="26.25" customHeight="1" x14ac:dyDescent="0.2"/>
    <row r="5" spans="1:28" ht="24" x14ac:dyDescent="0.2">
      <c r="A5" s="52" t="s">
        <v>76</v>
      </c>
      <c r="B5" s="61" t="s">
        <v>26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28" ht="21" x14ac:dyDescent="0.2">
      <c r="D6" s="2" t="s">
        <v>7</v>
      </c>
      <c r="F6" s="62" t="s">
        <v>8</v>
      </c>
      <c r="G6" s="62"/>
      <c r="H6" s="62"/>
      <c r="J6" s="70" t="s">
        <v>9</v>
      </c>
      <c r="K6" s="70"/>
      <c r="L6" s="70"/>
    </row>
    <row r="7" spans="1:28" ht="42" x14ac:dyDescent="0.2">
      <c r="A7" s="62" t="s">
        <v>27</v>
      </c>
      <c r="B7" s="62"/>
      <c r="D7" s="2" t="s">
        <v>28</v>
      </c>
      <c r="F7" s="2" t="s">
        <v>29</v>
      </c>
      <c r="H7" s="2" t="s">
        <v>30</v>
      </c>
      <c r="J7" s="2" t="s">
        <v>28</v>
      </c>
      <c r="L7" s="51" t="s">
        <v>18</v>
      </c>
    </row>
    <row r="8" spans="1:28" ht="18.75" x14ac:dyDescent="0.2">
      <c r="A8" s="68" t="s">
        <v>73</v>
      </c>
      <c r="B8" s="68"/>
      <c r="D8" s="6">
        <v>17789300104</v>
      </c>
      <c r="E8" s="17"/>
      <c r="F8" s="16">
        <v>0</v>
      </c>
      <c r="G8" s="17"/>
      <c r="H8" s="16">
        <v>2729241592300</v>
      </c>
      <c r="I8" s="17"/>
      <c r="J8" s="16">
        <v>29747133612</v>
      </c>
      <c r="K8" s="17"/>
      <c r="L8" s="31">
        <v>2.5370324729546397E-3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18.75" x14ac:dyDescent="0.2">
      <c r="A9" s="67" t="s">
        <v>74</v>
      </c>
      <c r="B9" s="67"/>
      <c r="D9" s="8">
        <v>123132893</v>
      </c>
      <c r="E9" s="17"/>
      <c r="F9" s="19">
        <v>0</v>
      </c>
      <c r="G9" s="17"/>
      <c r="H9" s="19">
        <v>149000025450</v>
      </c>
      <c r="I9" s="17"/>
      <c r="J9" s="19">
        <v>542603398</v>
      </c>
      <c r="K9" s="17"/>
      <c r="L9" s="30" t="s">
        <v>75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21.75" thickBot="1" x14ac:dyDescent="0.25">
      <c r="A10" s="66" t="s">
        <v>25</v>
      </c>
      <c r="B10" s="66"/>
      <c r="D10" s="13">
        <f>SUM(D8:D9)</f>
        <v>17912432997</v>
      </c>
      <c r="E10" s="17"/>
      <c r="F10" s="23">
        <v>0</v>
      </c>
      <c r="G10" s="17"/>
      <c r="H10" s="23">
        <f>SUM(H8:H9)</f>
        <v>2878241617750</v>
      </c>
      <c r="I10" s="17"/>
      <c r="J10" s="23">
        <f>SUM(J8:J9)</f>
        <v>30289737010</v>
      </c>
      <c r="K10" s="17"/>
      <c r="L10" s="32">
        <f>SUM(L8:L9)</f>
        <v>2.5370324729546397E-3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21.75" customHeight="1" thickTop="1" x14ac:dyDescent="0.2">
      <c r="A11" s="46"/>
      <c r="B11" s="46"/>
      <c r="D11" s="49"/>
      <c r="E11" s="17"/>
      <c r="F11" s="47"/>
      <c r="G11" s="17"/>
      <c r="H11" s="47"/>
      <c r="I11" s="17"/>
      <c r="J11" s="47"/>
      <c r="K11" s="17"/>
      <c r="L11" s="50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21.75" customHeight="1" x14ac:dyDescent="0.2">
      <c r="A12" s="46"/>
      <c r="B12" s="46"/>
      <c r="D12" s="49"/>
      <c r="E12" s="17"/>
      <c r="F12" s="47"/>
      <c r="G12" s="17"/>
      <c r="H12" s="47"/>
      <c r="I12" s="17"/>
      <c r="J12" s="47"/>
      <c r="K12" s="17"/>
      <c r="L12" s="50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21.75" customHeight="1" x14ac:dyDescent="0.2">
      <c r="A13" s="46"/>
      <c r="B13" s="46"/>
      <c r="D13" s="49"/>
      <c r="E13" s="17"/>
      <c r="F13" s="47"/>
      <c r="G13" s="17"/>
      <c r="H13" s="47"/>
      <c r="I13" s="17"/>
      <c r="J13" s="47"/>
      <c r="K13" s="17"/>
      <c r="L13" s="5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21.75" customHeight="1" x14ac:dyDescent="0.2">
      <c r="A14" s="46"/>
      <c r="B14" s="46"/>
      <c r="D14" s="49"/>
      <c r="E14" s="17"/>
      <c r="F14" s="47"/>
      <c r="G14" s="17"/>
      <c r="H14" s="47"/>
      <c r="I14" s="17"/>
      <c r="J14" s="47"/>
      <c r="K14" s="17"/>
      <c r="L14" s="50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21.75" customHeight="1" x14ac:dyDescent="0.2">
      <c r="A15" s="46"/>
      <c r="B15" s="46"/>
      <c r="D15" s="49"/>
      <c r="E15" s="17"/>
      <c r="F15" s="47"/>
      <c r="G15" s="17"/>
      <c r="H15" s="47"/>
      <c r="I15" s="17"/>
      <c r="J15" s="47"/>
      <c r="K15" s="17"/>
      <c r="L15" s="50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21.75" customHeight="1" x14ac:dyDescent="0.2">
      <c r="A16" s="46"/>
      <c r="B16" s="46"/>
      <c r="D16" s="49"/>
      <c r="E16" s="17"/>
      <c r="F16" s="47"/>
      <c r="G16" s="17"/>
      <c r="H16" s="47"/>
      <c r="I16" s="17"/>
      <c r="J16" s="47"/>
      <c r="K16" s="17"/>
      <c r="L16" s="50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4:28" x14ac:dyDescent="0.2"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4:28" x14ac:dyDescent="0.2"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4:28" ht="13.5" hidden="1" thickTop="1" x14ac:dyDescent="0.2">
      <c r="E19" s="17"/>
      <c r="F19" s="17"/>
      <c r="G19" s="17"/>
      <c r="H19" s="25"/>
      <c r="I19" s="17"/>
      <c r="J19" s="25"/>
      <c r="K19" s="17"/>
      <c r="L19" s="37">
        <v>30289737010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4:28" x14ac:dyDescent="0.2">
      <c r="D20" s="28"/>
    </row>
    <row r="21" spans="4:28" x14ac:dyDescent="0.2">
      <c r="L21" s="29"/>
    </row>
    <row r="22" spans="4:28" x14ac:dyDescent="0.2">
      <c r="Z22" s="28"/>
    </row>
  </sheetData>
  <mergeCells count="10">
    <mergeCell ref="A7:B7"/>
    <mergeCell ref="A8:B8"/>
    <mergeCell ref="A9:B9"/>
    <mergeCell ref="A10:B10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30"/>
  <sheetViews>
    <sheetView rightToLeft="1" view="pageBreakPreview" topLeftCell="B1" zoomScale="98" zoomScaleNormal="100" zoomScaleSheetLayoutView="98" workbookViewId="0">
      <selection activeCell="B27" sqref="B2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0.28515625" customWidth="1"/>
    <col min="7" max="7" width="1.28515625" customWidth="1"/>
    <col min="8" max="8" width="27.42578125" customWidth="1"/>
    <col min="9" max="9" width="1.28515625" customWidth="1"/>
    <col min="10" max="10" width="19.42578125" customWidth="1"/>
    <col min="11" max="11" width="0.28515625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28" ht="25.5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</row>
    <row r="3" spans="1:28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28" ht="14.45" customHeight="1" x14ac:dyDescent="0.2"/>
    <row r="5" spans="1:28" ht="24" x14ac:dyDescent="0.2">
      <c r="A5" s="1" t="s">
        <v>34</v>
      </c>
      <c r="B5" s="61" t="s">
        <v>35</v>
      </c>
      <c r="C5" s="61"/>
      <c r="D5" s="61"/>
      <c r="E5" s="61"/>
      <c r="F5" s="61"/>
      <c r="G5" s="61"/>
      <c r="H5" s="61"/>
      <c r="I5" s="61"/>
      <c r="J5" s="61"/>
    </row>
    <row r="7" spans="1:28" ht="21" x14ac:dyDescent="0.2">
      <c r="A7" s="62" t="s">
        <v>36</v>
      </c>
      <c r="B7" s="62"/>
      <c r="D7" s="2" t="s">
        <v>37</v>
      </c>
      <c r="F7" s="2" t="s">
        <v>28</v>
      </c>
      <c r="H7" s="2" t="s">
        <v>38</v>
      </c>
      <c r="J7" s="2" t="s">
        <v>39</v>
      </c>
    </row>
    <row r="8" spans="1:28" ht="18.75" x14ac:dyDescent="0.2">
      <c r="A8" s="71" t="s">
        <v>40</v>
      </c>
      <c r="B8" s="71"/>
      <c r="C8" s="17"/>
      <c r="D8" s="33" t="s">
        <v>41</v>
      </c>
      <c r="E8" s="17"/>
      <c r="F8" s="16">
        <f>'درآمد سرمایه گذاری در سهام'!T16</f>
        <v>2332428539518</v>
      </c>
      <c r="G8" s="17"/>
      <c r="H8" s="18">
        <v>2270.77</v>
      </c>
      <c r="I8" s="17"/>
      <c r="J8" s="18">
        <v>99.7</v>
      </c>
    </row>
    <row r="9" spans="1:28" ht="18.75" x14ac:dyDescent="0.2">
      <c r="A9" s="72" t="s">
        <v>44</v>
      </c>
      <c r="B9" s="72"/>
      <c r="C9" s="17"/>
      <c r="D9" s="34" t="s">
        <v>42</v>
      </c>
      <c r="E9" s="17"/>
      <c r="F9" s="19">
        <f>'درآمد سپرده بانکی'!H10</f>
        <v>7406801928</v>
      </c>
      <c r="G9" s="17"/>
      <c r="H9" s="20">
        <v>0</v>
      </c>
      <c r="I9" s="17"/>
      <c r="J9" s="20"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8.75" x14ac:dyDescent="0.2">
      <c r="A10" s="72" t="s">
        <v>45</v>
      </c>
      <c r="B10" s="72"/>
      <c r="C10" s="17"/>
      <c r="D10" s="34" t="s">
        <v>43</v>
      </c>
      <c r="E10" s="17"/>
      <c r="F10" s="19">
        <f>'سایر درآمدها'!D9</f>
        <v>2227229696</v>
      </c>
      <c r="G10" s="17"/>
      <c r="H10" s="20">
        <v>0.43</v>
      </c>
      <c r="I10" s="17"/>
      <c r="J10" s="20">
        <v>0.02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21.75" thickBot="1" x14ac:dyDescent="0.25">
      <c r="A11" s="66" t="s">
        <v>25</v>
      </c>
      <c r="B11" s="66"/>
      <c r="C11" s="17"/>
      <c r="D11" s="47"/>
      <c r="E11" s="17"/>
      <c r="F11" s="23">
        <f>SUM(F8:F10)</f>
        <v>2342062571142</v>
      </c>
      <c r="G11" s="17"/>
      <c r="H11" s="24">
        <v>2271.1999999999998</v>
      </c>
      <c r="I11" s="17"/>
      <c r="J11" s="24">
        <v>99.72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21.75" customHeight="1" thickTop="1" x14ac:dyDescent="0.2">
      <c r="A12" s="46"/>
      <c r="B12" s="46"/>
      <c r="C12" s="17"/>
      <c r="D12" s="47"/>
      <c r="E12" s="17"/>
      <c r="F12" s="47"/>
      <c r="G12" s="17"/>
      <c r="H12" s="48"/>
      <c r="I12" s="17"/>
      <c r="J12" s="48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21.75" customHeight="1" x14ac:dyDescent="0.2">
      <c r="A13" s="46"/>
      <c r="B13" s="46"/>
      <c r="C13" s="17"/>
      <c r="D13" s="47"/>
      <c r="E13" s="17"/>
      <c r="F13" s="47"/>
      <c r="G13" s="17"/>
      <c r="H13" s="48"/>
      <c r="I13" s="17"/>
      <c r="J13" s="48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21.75" customHeight="1" x14ac:dyDescent="0.2">
      <c r="A14" s="46"/>
      <c r="B14" s="46"/>
      <c r="C14" s="17"/>
      <c r="D14" s="47"/>
      <c r="E14" s="17"/>
      <c r="F14" s="47"/>
      <c r="G14" s="17"/>
      <c r="H14" s="48"/>
      <c r="I14" s="17"/>
      <c r="J14" s="48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21.75" customHeight="1" x14ac:dyDescent="0.2">
      <c r="A15" s="46"/>
      <c r="B15" s="46"/>
      <c r="C15" s="17"/>
      <c r="D15" s="47"/>
      <c r="E15" s="17"/>
      <c r="F15" s="47"/>
      <c r="G15" s="17"/>
      <c r="H15" s="48"/>
      <c r="I15" s="17"/>
      <c r="J15" s="48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21.75" customHeight="1" x14ac:dyDescent="0.2">
      <c r="A16" s="46"/>
      <c r="B16" s="46"/>
      <c r="C16" s="17"/>
      <c r="D16" s="47"/>
      <c r="E16" s="17"/>
      <c r="F16" s="47"/>
      <c r="G16" s="17"/>
      <c r="H16" s="48"/>
      <c r="I16" s="17"/>
      <c r="J16" s="4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5:28" x14ac:dyDescent="0.2"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5:28" x14ac:dyDescent="0.2">
      <c r="E18" s="17"/>
      <c r="F18" s="17"/>
      <c r="G18" s="17"/>
      <c r="H18" s="27"/>
      <c r="I18" s="17"/>
      <c r="J18" s="2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5:28" hidden="1" x14ac:dyDescent="0.2">
      <c r="F19" s="28">
        <v>2342062571142</v>
      </c>
    </row>
    <row r="20" spans="5:28" hidden="1" x14ac:dyDescent="0.2"/>
    <row r="21" spans="5:28" hidden="1" x14ac:dyDescent="0.2">
      <c r="F21" s="28">
        <f>F11-F19</f>
        <v>0</v>
      </c>
      <c r="Z21" s="28"/>
    </row>
    <row r="28" spans="5:28" x14ac:dyDescent="0.2">
      <c r="H28" s="28"/>
    </row>
    <row r="29" spans="5:28" x14ac:dyDescent="0.2">
      <c r="H29" s="28"/>
    </row>
    <row r="30" spans="5:28" x14ac:dyDescent="0.2">
      <c r="H30" s="2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1"/>
  <sheetViews>
    <sheetView rightToLeft="1" view="pageBreakPreview" zoomScale="90" zoomScaleNormal="100" zoomScaleSheetLayoutView="90" workbookViewId="0">
      <selection activeCell="R16" sqref="P16:R16"/>
    </sheetView>
  </sheetViews>
  <sheetFormatPr defaultRowHeight="12.75" x14ac:dyDescent="0.2"/>
  <cols>
    <col min="1" max="1" width="6.140625" bestFit="1" customWidth="1"/>
    <col min="2" max="2" width="27.140625" customWidth="1"/>
    <col min="3" max="3" width="1.28515625" customWidth="1"/>
    <col min="4" max="4" width="14.7109375" bestFit="1" customWidth="1"/>
    <col min="5" max="5" width="2.140625" bestFit="1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8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85546875" bestFit="1" customWidth="1"/>
    <col min="17" max="17" width="1" customWidth="1"/>
    <col min="18" max="18" width="16.140625" bestFit="1" customWidth="1"/>
    <col min="19" max="19" width="1.140625" customWidth="1"/>
    <col min="20" max="20" width="17.85546875" bestFit="1" customWidth="1"/>
    <col min="21" max="21" width="1.140625" customWidth="1"/>
    <col min="22" max="22" width="17.28515625" bestFit="1" customWidth="1"/>
    <col min="26" max="26" width="11.7109375" bestFit="1" customWidth="1"/>
  </cols>
  <sheetData>
    <row r="1" spans="1:26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6" ht="21.75" customHeight="1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6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6" ht="14.45" customHeight="1" x14ac:dyDescent="0.2"/>
    <row r="5" spans="1:26" ht="14.45" customHeight="1" x14ac:dyDescent="0.2">
      <c r="A5" s="1" t="s">
        <v>46</v>
      </c>
      <c r="B5" s="61" t="s">
        <v>47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6" ht="14.45" customHeight="1" x14ac:dyDescent="0.2">
      <c r="D6" s="62" t="s">
        <v>48</v>
      </c>
      <c r="E6" s="62"/>
      <c r="F6" s="62"/>
      <c r="G6" s="62"/>
      <c r="H6" s="62"/>
      <c r="I6" s="62"/>
      <c r="J6" s="62"/>
      <c r="K6" s="62"/>
      <c r="L6" s="62"/>
      <c r="N6" s="62" t="s">
        <v>49</v>
      </c>
      <c r="O6" s="62"/>
      <c r="P6" s="62"/>
      <c r="Q6" s="62"/>
      <c r="R6" s="62"/>
      <c r="S6" s="62"/>
      <c r="T6" s="62"/>
      <c r="U6" s="62"/>
      <c r="V6" s="62"/>
    </row>
    <row r="7" spans="1:26" ht="14.45" customHeight="1" x14ac:dyDescent="0.2">
      <c r="D7" s="3"/>
      <c r="E7" s="3"/>
      <c r="F7" s="3"/>
      <c r="G7" s="3"/>
      <c r="H7" s="3"/>
      <c r="I7" s="3"/>
      <c r="J7" s="63" t="s">
        <v>25</v>
      </c>
      <c r="K7" s="63"/>
      <c r="L7" s="63"/>
      <c r="N7" s="41"/>
      <c r="O7" s="41"/>
      <c r="P7" s="41"/>
      <c r="Q7" s="41"/>
      <c r="R7" s="41"/>
      <c r="S7" s="3"/>
      <c r="T7" s="63" t="s">
        <v>25</v>
      </c>
      <c r="U7" s="63"/>
      <c r="V7" s="63"/>
    </row>
    <row r="8" spans="1:26" ht="14.45" customHeight="1" x14ac:dyDescent="0.2">
      <c r="A8" s="62" t="s">
        <v>50</v>
      </c>
      <c r="B8" s="62"/>
      <c r="D8" s="2" t="s">
        <v>51</v>
      </c>
      <c r="F8" s="2" t="s">
        <v>52</v>
      </c>
      <c r="H8" s="2" t="s">
        <v>53</v>
      </c>
      <c r="J8" s="4" t="s">
        <v>28</v>
      </c>
      <c r="K8" s="3"/>
      <c r="L8" s="4" t="s">
        <v>38</v>
      </c>
      <c r="N8" s="2" t="s">
        <v>51</v>
      </c>
      <c r="P8" s="26" t="s">
        <v>52</v>
      </c>
      <c r="R8" s="2" t="s">
        <v>53</v>
      </c>
      <c r="T8" s="4" t="s">
        <v>28</v>
      </c>
      <c r="U8" s="3"/>
      <c r="V8" s="4" t="s">
        <v>38</v>
      </c>
    </row>
    <row r="9" spans="1:26" ht="21.75" customHeight="1" x14ac:dyDescent="0.2">
      <c r="A9" s="68" t="s">
        <v>54</v>
      </c>
      <c r="B9" s="68"/>
      <c r="D9" s="6">
        <v>0</v>
      </c>
      <c r="E9" s="17"/>
      <c r="F9" s="16"/>
      <c r="G9" s="17"/>
      <c r="H9" s="16">
        <v>-45</v>
      </c>
      <c r="I9" s="17"/>
      <c r="J9" s="16">
        <v>-45</v>
      </c>
      <c r="K9" s="17"/>
      <c r="L9" s="18">
        <v>0</v>
      </c>
      <c r="M9" s="17"/>
      <c r="N9" s="16">
        <v>0</v>
      </c>
      <c r="O9" s="17"/>
      <c r="P9" s="16">
        <v>0</v>
      </c>
      <c r="Q9" s="17"/>
      <c r="R9" s="16">
        <v>341976797819</v>
      </c>
      <c r="S9" s="17"/>
      <c r="T9" s="16">
        <f>R9</f>
        <v>341976797819</v>
      </c>
      <c r="U9" s="17"/>
      <c r="V9" s="18">
        <v>14.44</v>
      </c>
      <c r="W9" s="17"/>
      <c r="X9" s="17"/>
      <c r="Y9" s="17"/>
      <c r="Z9" s="17"/>
    </row>
    <row r="10" spans="1:26" ht="21.75" customHeight="1" x14ac:dyDescent="0.2">
      <c r="A10" s="67" t="s">
        <v>55</v>
      </c>
      <c r="B10" s="67"/>
      <c r="D10" s="8">
        <v>0</v>
      </c>
      <c r="E10" s="17"/>
      <c r="F10" s="19"/>
      <c r="G10" s="17"/>
      <c r="H10" s="19">
        <v>1</v>
      </c>
      <c r="I10" s="17"/>
      <c r="J10" s="19">
        <v>1</v>
      </c>
      <c r="K10" s="17"/>
      <c r="L10" s="20">
        <v>0</v>
      </c>
      <c r="M10" s="17"/>
      <c r="N10" s="19">
        <v>0</v>
      </c>
      <c r="O10" s="17"/>
      <c r="P10" s="19">
        <v>0</v>
      </c>
      <c r="Q10" s="17"/>
      <c r="R10" s="19">
        <v>0</v>
      </c>
      <c r="S10" s="17"/>
      <c r="T10" s="19">
        <v>0</v>
      </c>
      <c r="U10" s="17"/>
      <c r="V10" s="20">
        <v>0</v>
      </c>
      <c r="W10" s="17"/>
      <c r="X10" s="17"/>
      <c r="Y10" s="17"/>
      <c r="Z10" s="17"/>
    </row>
    <row r="11" spans="1:26" ht="21.75" customHeight="1" x14ac:dyDescent="0.2">
      <c r="A11" s="67" t="s">
        <v>56</v>
      </c>
      <c r="B11" s="67"/>
      <c r="D11" s="8">
        <v>0</v>
      </c>
      <c r="E11" s="17"/>
      <c r="F11" s="19"/>
      <c r="G11" s="17"/>
      <c r="H11" s="19">
        <v>0</v>
      </c>
      <c r="I11" s="17"/>
      <c r="J11" s="19">
        <v>0</v>
      </c>
      <c r="K11" s="17"/>
      <c r="L11" s="20">
        <v>0</v>
      </c>
      <c r="M11" s="17"/>
      <c r="N11" s="19">
        <v>0</v>
      </c>
      <c r="O11" s="17"/>
      <c r="P11" s="19">
        <v>0</v>
      </c>
      <c r="Q11" s="17"/>
      <c r="R11" s="19">
        <v>0</v>
      </c>
      <c r="S11" s="17"/>
      <c r="T11" s="19">
        <v>0</v>
      </c>
      <c r="U11" s="17"/>
      <c r="V11" s="20">
        <v>0</v>
      </c>
      <c r="W11" s="17"/>
      <c r="X11" s="17"/>
      <c r="Y11" s="17"/>
      <c r="Z11" s="17"/>
    </row>
    <row r="12" spans="1:26" ht="21.75" customHeight="1" x14ac:dyDescent="0.2">
      <c r="A12" s="67" t="s">
        <v>57</v>
      </c>
      <c r="B12" s="67"/>
      <c r="D12" s="8">
        <v>0</v>
      </c>
      <c r="E12" s="17"/>
      <c r="F12" s="19"/>
      <c r="G12" s="17"/>
      <c r="H12" s="19">
        <v>0</v>
      </c>
      <c r="I12" s="17"/>
      <c r="J12" s="19">
        <v>0</v>
      </c>
      <c r="K12" s="17"/>
      <c r="L12" s="20">
        <v>0</v>
      </c>
      <c r="M12" s="17"/>
      <c r="N12" s="19">
        <v>0</v>
      </c>
      <c r="O12" s="17"/>
      <c r="P12" s="19">
        <v>0</v>
      </c>
      <c r="Q12" s="17"/>
      <c r="R12" s="19">
        <v>-502909248</v>
      </c>
      <c r="S12" s="17"/>
      <c r="T12" s="19">
        <v>-502909248</v>
      </c>
      <c r="U12" s="17"/>
      <c r="V12" s="20">
        <v>-0.02</v>
      </c>
      <c r="W12" s="17"/>
      <c r="X12" s="17"/>
      <c r="Y12" s="17"/>
      <c r="Z12" s="17"/>
    </row>
    <row r="13" spans="1:26" ht="21.75" customHeight="1" x14ac:dyDescent="0.2">
      <c r="A13" s="67" t="s">
        <v>22</v>
      </c>
      <c r="B13" s="67"/>
      <c r="D13" s="8">
        <v>0</v>
      </c>
      <c r="E13" s="17"/>
      <c r="F13" s="19"/>
      <c r="G13" s="17"/>
      <c r="H13" s="19">
        <v>0</v>
      </c>
      <c r="I13" s="17"/>
      <c r="J13" s="19">
        <v>10894176076000</v>
      </c>
      <c r="K13" s="17"/>
      <c r="L13" s="20">
        <v>2116.2800000000002</v>
      </c>
      <c r="M13" s="17"/>
      <c r="N13" s="19">
        <v>0</v>
      </c>
      <c r="O13" s="17"/>
      <c r="P13" s="19">
        <v>1973328820398</v>
      </c>
      <c r="Q13" s="17"/>
      <c r="R13" s="19">
        <v>0</v>
      </c>
      <c r="S13" s="17"/>
      <c r="T13" s="19">
        <f>P13+R13</f>
        <v>1973328820398</v>
      </c>
      <c r="U13" s="17"/>
      <c r="V13" s="20">
        <v>465.15</v>
      </c>
      <c r="W13" s="17"/>
      <c r="X13" s="17"/>
      <c r="Y13" s="17"/>
      <c r="Z13" s="17"/>
    </row>
    <row r="14" spans="1:26" ht="21.75" customHeight="1" x14ac:dyDescent="0.2">
      <c r="A14" s="67" t="s">
        <v>23</v>
      </c>
      <c r="B14" s="67"/>
      <c r="D14" s="8">
        <v>0</v>
      </c>
      <c r="E14" s="17"/>
      <c r="F14" s="19"/>
      <c r="G14" s="17"/>
      <c r="H14" s="19">
        <v>0</v>
      </c>
      <c r="I14" s="17"/>
      <c r="J14" s="19">
        <v>683572500000</v>
      </c>
      <c r="K14" s="17"/>
      <c r="L14" s="20">
        <v>132.79</v>
      </c>
      <c r="M14" s="17"/>
      <c r="N14" s="19">
        <v>0</v>
      </c>
      <c r="O14" s="17"/>
      <c r="P14" s="19">
        <v>11599701868</v>
      </c>
      <c r="Q14" s="17"/>
      <c r="R14" s="19">
        <v>0</v>
      </c>
      <c r="S14" s="17"/>
      <c r="T14" s="19">
        <f>P14+R14</f>
        <v>11599701868</v>
      </c>
      <c r="U14" s="17"/>
      <c r="V14" s="20">
        <v>29.19</v>
      </c>
      <c r="W14" s="17"/>
      <c r="X14" s="17"/>
      <c r="Y14" s="17"/>
      <c r="Z14" s="17"/>
    </row>
    <row r="15" spans="1:26" ht="21.75" customHeight="1" x14ac:dyDescent="0.2">
      <c r="A15" s="69" t="s">
        <v>24</v>
      </c>
      <c r="B15" s="69"/>
      <c r="D15" s="11">
        <v>0</v>
      </c>
      <c r="E15" s="17"/>
      <c r="F15" s="21"/>
      <c r="G15" s="17"/>
      <c r="H15" s="21"/>
      <c r="I15" s="17"/>
      <c r="J15" s="21">
        <f>SUM(J9:J14)</f>
        <v>11577748575956</v>
      </c>
      <c r="K15" s="17"/>
      <c r="L15" s="22">
        <f>SUM(L9:L14)</f>
        <v>2249.0700000000002</v>
      </c>
      <c r="M15" s="17"/>
      <c r="N15" s="21">
        <f>SUM(N9:N14)</f>
        <v>0</v>
      </c>
      <c r="O15" s="17"/>
      <c r="P15" s="19">
        <v>6026128681</v>
      </c>
      <c r="Q15" s="17"/>
      <c r="R15" s="21">
        <v>0</v>
      </c>
      <c r="S15" s="17"/>
      <c r="T15" s="21">
        <f>P15+R15</f>
        <v>6026128681</v>
      </c>
      <c r="U15" s="17"/>
      <c r="V15" s="22">
        <v>4.7699999999999996</v>
      </c>
      <c r="W15" s="17"/>
      <c r="X15" s="17"/>
      <c r="Y15" s="17"/>
      <c r="Z15" s="17"/>
    </row>
    <row r="16" spans="1:26" ht="21.75" customHeight="1" thickBot="1" x14ac:dyDescent="0.25">
      <c r="A16" s="66" t="s">
        <v>25</v>
      </c>
      <c r="B16" s="66"/>
      <c r="D16" s="13">
        <v>0</v>
      </c>
      <c r="F16" s="13"/>
      <c r="H16" s="23"/>
      <c r="I16" s="17"/>
      <c r="J16" s="23">
        <f>SUM(J15)</f>
        <v>11577748575956</v>
      </c>
      <c r="K16" s="17"/>
      <c r="L16" s="24">
        <f>SUM(L15)</f>
        <v>2249.0700000000002</v>
      </c>
      <c r="M16" s="17"/>
      <c r="N16" s="23">
        <v>0</v>
      </c>
      <c r="O16" s="17"/>
      <c r="P16" s="23">
        <f>SUM(P9:P15)</f>
        <v>1990954650947</v>
      </c>
      <c r="Q16" s="17"/>
      <c r="R16" s="23">
        <f>SUM(R9:R15)</f>
        <v>341473888571</v>
      </c>
      <c r="S16" s="17"/>
      <c r="T16" s="23">
        <f>SUM(T9:T15)</f>
        <v>2332428539518</v>
      </c>
      <c r="U16" s="17"/>
      <c r="V16" s="24">
        <f>SUM(V9:V15)</f>
        <v>513.53</v>
      </c>
    </row>
    <row r="17" spans="16:24" ht="13.5" thickTop="1" x14ac:dyDescent="0.2">
      <c r="P17" s="28"/>
      <c r="R17" s="28"/>
    </row>
    <row r="18" spans="16:24" x14ac:dyDescent="0.2">
      <c r="P18" s="28"/>
      <c r="T18" s="28"/>
      <c r="X18" s="28"/>
    </row>
    <row r="19" spans="16:24" x14ac:dyDescent="0.2">
      <c r="R19" s="28"/>
      <c r="T19" s="28"/>
    </row>
    <row r="21" spans="16:24" x14ac:dyDescent="0.2">
      <c r="R21" s="28"/>
    </row>
  </sheetData>
  <mergeCells count="17">
    <mergeCell ref="A16:B16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B18"/>
  <sheetViews>
    <sheetView rightToLeft="1" view="pageBreakPreview" zoomScale="90" zoomScaleNormal="100" zoomScaleSheetLayoutView="90" workbookViewId="0">
      <selection activeCell="O24" sqref="O24:O2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285156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2" max="12" width="23" customWidth="1"/>
    <col min="15" max="15" width="14.85546875" bestFit="1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28" ht="25.5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</row>
    <row r="3" spans="1:28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5" spans="1:28" ht="24" x14ac:dyDescent="0.2">
      <c r="A5" s="52" t="s">
        <v>77</v>
      </c>
      <c r="B5" s="61" t="s">
        <v>58</v>
      </c>
      <c r="C5" s="61"/>
      <c r="D5" s="61"/>
      <c r="E5" s="61"/>
      <c r="F5" s="61"/>
      <c r="G5" s="61"/>
      <c r="H5" s="61"/>
      <c r="I5" s="61"/>
      <c r="J5" s="61"/>
    </row>
    <row r="6" spans="1:28" ht="21" x14ac:dyDescent="0.2">
      <c r="D6" s="65" t="s">
        <v>48</v>
      </c>
      <c r="E6" s="65"/>
      <c r="F6" s="65"/>
      <c r="H6" s="62" t="s">
        <v>49</v>
      </c>
      <c r="I6" s="62"/>
      <c r="J6" s="62"/>
    </row>
    <row r="7" spans="1:28" ht="42" x14ac:dyDescent="0.2">
      <c r="A7" s="62" t="s">
        <v>59</v>
      </c>
      <c r="B7" s="62"/>
      <c r="D7" s="14" t="s">
        <v>60</v>
      </c>
      <c r="E7" s="3"/>
      <c r="F7" s="14" t="s">
        <v>61</v>
      </c>
      <c r="H7" s="14" t="s">
        <v>60</v>
      </c>
      <c r="I7" s="3"/>
      <c r="J7" s="14" t="s">
        <v>61</v>
      </c>
    </row>
    <row r="8" spans="1:28" ht="18.75" x14ac:dyDescent="0.2">
      <c r="A8" s="68" t="s">
        <v>73</v>
      </c>
      <c r="B8" s="68"/>
      <c r="D8" s="16">
        <v>24925808</v>
      </c>
      <c r="F8" s="18">
        <v>0</v>
      </c>
      <c r="H8" s="16">
        <v>7406346730</v>
      </c>
      <c r="J8" s="38">
        <v>0.24451670635353595</v>
      </c>
    </row>
    <row r="9" spans="1:28" ht="18.75" x14ac:dyDescent="0.2">
      <c r="A9" s="67" t="s">
        <v>74</v>
      </c>
      <c r="B9" s="67"/>
      <c r="D9" s="19">
        <v>395955</v>
      </c>
      <c r="E9" s="17"/>
      <c r="F9" s="20">
        <v>0</v>
      </c>
      <c r="G9" s="17"/>
      <c r="H9" s="19">
        <v>455198</v>
      </c>
      <c r="I9" s="17"/>
      <c r="J9" s="20"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21.75" thickBot="1" x14ac:dyDescent="0.25">
      <c r="A10" s="66" t="s">
        <v>25</v>
      </c>
      <c r="B10" s="66"/>
      <c r="D10" s="23">
        <f>SUM(D8:D9)</f>
        <v>25321763</v>
      </c>
      <c r="E10" s="17"/>
      <c r="F10" s="23">
        <f>SUM(F8:F9)</f>
        <v>0</v>
      </c>
      <c r="G10" s="17"/>
      <c r="H10" s="23">
        <f>SUM(H8:H9)</f>
        <v>7406801928</v>
      </c>
      <c r="I10" s="17"/>
      <c r="J10" s="32">
        <f>SUM(J8:J9)</f>
        <v>0.24451670635353595</v>
      </c>
      <c r="K10" s="17"/>
      <c r="L10" s="17"/>
      <c r="M10" s="17"/>
      <c r="N10" s="17"/>
      <c r="O10" s="25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3.5" thickTop="1" x14ac:dyDescent="0.2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x14ac:dyDescent="0.2">
      <c r="E12" s="17"/>
      <c r="F12" s="17"/>
      <c r="G12" s="17"/>
      <c r="H12" s="25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2">
      <c r="E14" s="17">
        <f>SUM(E9:E13)</f>
        <v>0</v>
      </c>
      <c r="F14" s="17"/>
      <c r="G14" s="17"/>
      <c r="H14" s="25"/>
      <c r="I14" s="17"/>
      <c r="J14" s="2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x14ac:dyDescent="0.2">
      <c r="D15" s="28"/>
    </row>
    <row r="17" spans="12:26" x14ac:dyDescent="0.2">
      <c r="Z17" s="28"/>
    </row>
    <row r="18" spans="12:26" ht="18.75" x14ac:dyDescent="0.2">
      <c r="L18" s="19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B16"/>
  <sheetViews>
    <sheetView rightToLeft="1" view="pageBreakPreview" zoomScale="90" zoomScaleNormal="100" zoomScaleSheetLayoutView="90" workbookViewId="0">
      <selection activeCell="A6" sqref="A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20.28515625" customWidth="1"/>
    <col min="7" max="7" width="0.28515625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</row>
    <row r="2" spans="1:28" ht="25.5" x14ac:dyDescent="0.2">
      <c r="A2" s="59" t="s">
        <v>33</v>
      </c>
      <c r="B2" s="59"/>
      <c r="C2" s="59"/>
      <c r="D2" s="59"/>
      <c r="E2" s="59"/>
      <c r="F2" s="59"/>
    </row>
    <row r="3" spans="1:28" ht="25.5" x14ac:dyDescent="0.2">
      <c r="A3" s="59" t="s">
        <v>2</v>
      </c>
      <c r="B3" s="59"/>
      <c r="C3" s="59"/>
      <c r="D3" s="59"/>
      <c r="E3" s="59"/>
      <c r="F3" s="59"/>
    </row>
    <row r="4" spans="1:28" ht="33.75" customHeight="1" x14ac:dyDescent="0.2"/>
    <row r="5" spans="1:28" ht="24" x14ac:dyDescent="0.2">
      <c r="A5" s="52" t="s">
        <v>78</v>
      </c>
      <c r="B5" s="61" t="s">
        <v>45</v>
      </c>
      <c r="C5" s="61"/>
      <c r="D5" s="61"/>
      <c r="E5" s="61"/>
      <c r="F5" s="61"/>
    </row>
    <row r="6" spans="1:28" ht="21" x14ac:dyDescent="0.2">
      <c r="D6" s="2" t="s">
        <v>48</v>
      </c>
      <c r="F6" s="2" t="s">
        <v>9</v>
      </c>
    </row>
    <row r="7" spans="1:28" ht="21" x14ac:dyDescent="0.2">
      <c r="A7" s="62" t="s">
        <v>45</v>
      </c>
      <c r="B7" s="62"/>
      <c r="D7" s="4" t="s">
        <v>28</v>
      </c>
      <c r="F7" s="4" t="s">
        <v>28</v>
      </c>
    </row>
    <row r="8" spans="1:28" ht="18.75" x14ac:dyDescent="0.2">
      <c r="A8" s="69" t="s">
        <v>62</v>
      </c>
      <c r="B8" s="69"/>
      <c r="D8" s="21">
        <v>2227229696</v>
      </c>
      <c r="E8" s="17"/>
      <c r="F8" s="21">
        <v>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21.75" thickBot="1" x14ac:dyDescent="0.25">
      <c r="A9" s="66" t="s">
        <v>25</v>
      </c>
      <c r="B9" s="66"/>
      <c r="D9" s="23">
        <f>D8</f>
        <v>2227229696</v>
      </c>
      <c r="E9" s="17"/>
      <c r="F9" s="23">
        <f>SUM(F8)</f>
        <v>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3.5" thickTop="1" x14ac:dyDescent="0.2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x14ac:dyDescent="0.2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x14ac:dyDescent="0.2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x14ac:dyDescent="0.2">
      <c r="E13" s="17">
        <f>SUM(E8:E12)</f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6" spans="1:28" x14ac:dyDescent="0.2">
      <c r="Z16" s="28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B18"/>
  <sheetViews>
    <sheetView rightToLeft="1" view="pageBreakPreview" zoomScale="90" zoomScaleNormal="100" zoomScaleSheetLayoutView="90" workbookViewId="0">
      <selection activeCell="C9" sqref="C9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8554687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8" ht="25.5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8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28" ht="14.45" customHeight="1" x14ac:dyDescent="0.2"/>
    <row r="5" spans="1:28" ht="24" x14ac:dyDescent="0.2">
      <c r="A5" s="61" t="s">
        <v>66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28" ht="21" x14ac:dyDescent="0.2">
      <c r="A6" s="62" t="s">
        <v>36</v>
      </c>
      <c r="C6" s="62" t="s">
        <v>48</v>
      </c>
      <c r="D6" s="62"/>
      <c r="E6" s="62"/>
      <c r="F6" s="62"/>
      <c r="G6" s="62"/>
      <c r="I6" s="62" t="s">
        <v>49</v>
      </c>
      <c r="J6" s="62"/>
      <c r="K6" s="62"/>
      <c r="L6" s="62"/>
      <c r="M6" s="62"/>
    </row>
    <row r="7" spans="1:28" ht="42" x14ac:dyDescent="0.2">
      <c r="A7" s="62"/>
      <c r="C7" s="14" t="s">
        <v>64</v>
      </c>
      <c r="D7" s="3"/>
      <c r="E7" s="14" t="s">
        <v>63</v>
      </c>
      <c r="F7" s="3"/>
      <c r="G7" s="14" t="s">
        <v>65</v>
      </c>
      <c r="I7" s="14" t="s">
        <v>64</v>
      </c>
      <c r="J7" s="3"/>
      <c r="K7" s="14" t="s">
        <v>63</v>
      </c>
      <c r="L7" s="3"/>
      <c r="M7" s="14" t="s">
        <v>65</v>
      </c>
    </row>
    <row r="8" spans="1:28" ht="18.75" x14ac:dyDescent="0.2">
      <c r="A8" s="5" t="s">
        <v>31</v>
      </c>
      <c r="C8" s="6">
        <v>24925808</v>
      </c>
      <c r="E8" s="16">
        <v>0</v>
      </c>
      <c r="G8" s="16">
        <v>24925808</v>
      </c>
      <c r="I8" s="6">
        <v>7406346730</v>
      </c>
      <c r="K8" s="16">
        <v>0</v>
      </c>
      <c r="M8" s="6">
        <v>7406346730</v>
      </c>
    </row>
    <row r="9" spans="1:28" ht="18.75" x14ac:dyDescent="0.2">
      <c r="A9" s="7" t="s">
        <v>32</v>
      </c>
      <c r="C9" s="8">
        <v>385133</v>
      </c>
      <c r="E9" s="19">
        <v>0</v>
      </c>
      <c r="F9" s="17"/>
      <c r="G9" s="19">
        <v>385133</v>
      </c>
      <c r="H9" s="17"/>
      <c r="I9" s="19">
        <v>385133</v>
      </c>
      <c r="J9" s="17"/>
      <c r="K9" s="19">
        <v>0</v>
      </c>
      <c r="L9" s="17"/>
      <c r="M9" s="19">
        <v>385133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8.75" x14ac:dyDescent="0.2">
      <c r="A10" s="9" t="s">
        <v>32</v>
      </c>
      <c r="C10" s="11">
        <v>10822</v>
      </c>
      <c r="E10" s="21">
        <v>0</v>
      </c>
      <c r="F10" s="17"/>
      <c r="G10" s="21">
        <v>10822</v>
      </c>
      <c r="H10" s="17"/>
      <c r="I10" s="21">
        <v>70065</v>
      </c>
      <c r="J10" s="17"/>
      <c r="K10" s="21">
        <v>0</v>
      </c>
      <c r="L10" s="17"/>
      <c r="M10" s="21">
        <v>70065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21.75" thickBot="1" x14ac:dyDescent="0.25">
      <c r="A11" s="12" t="s">
        <v>25</v>
      </c>
      <c r="C11" s="13">
        <v>25321763</v>
      </c>
      <c r="E11" s="23">
        <v>0</v>
      </c>
      <c r="F11" s="17"/>
      <c r="G11" s="23">
        <v>25321763</v>
      </c>
      <c r="H11" s="17"/>
      <c r="I11" s="23">
        <v>7406801928</v>
      </c>
      <c r="J11" s="17"/>
      <c r="K11" s="23">
        <v>0</v>
      </c>
      <c r="L11" s="17"/>
      <c r="M11" s="23">
        <v>7406801928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13.5" thickTop="1" x14ac:dyDescent="0.2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x14ac:dyDescent="0.2">
      <c r="E15" s="25"/>
      <c r="F15" s="2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8" spans="26:26" x14ac:dyDescent="0.2">
      <c r="Z18" s="2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18"/>
  <sheetViews>
    <sheetView rightToLeft="1" view="pageBreakPreview" topLeftCell="A4" zoomScale="110" zoomScaleNormal="100" zoomScaleSheetLayoutView="110" workbookViewId="0">
      <selection activeCell="G18" sqref="G1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85546875" bestFit="1" customWidth="1"/>
    <col min="6" max="6" width="1.42578125" customWidth="1"/>
    <col min="7" max="7" width="18.5703125" customWidth="1"/>
    <col min="8" max="8" width="1" customWidth="1"/>
    <col min="9" max="9" width="15.5703125" customWidth="1"/>
    <col min="10" max="10" width="0.85546875" customWidth="1"/>
    <col min="11" max="11" width="10.42578125" customWidth="1"/>
    <col min="12" max="12" width="0.7109375" customWidth="1"/>
    <col min="13" max="13" width="19.5703125" customWidth="1"/>
    <col min="14" max="14" width="0.85546875" customWidth="1"/>
    <col min="15" max="15" width="19" customWidth="1"/>
    <col min="16" max="16" width="18.42578125" customWidth="1"/>
    <col min="17" max="17" width="17.85546875" bestFit="1" customWidth="1"/>
  </cols>
  <sheetData>
    <row r="1" spans="1:25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25" ht="25.5" x14ac:dyDescent="0.2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5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5" spans="1:25" ht="24" x14ac:dyDescent="0.2">
      <c r="A5" s="61" t="s">
        <v>67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25" ht="21" x14ac:dyDescent="0.2">
      <c r="A6" s="62" t="s">
        <v>36</v>
      </c>
      <c r="C6" s="62" t="s">
        <v>48</v>
      </c>
      <c r="D6" s="62"/>
      <c r="E6" s="62"/>
      <c r="F6" s="62"/>
      <c r="G6" s="62"/>
      <c r="H6" s="62"/>
      <c r="I6" s="62"/>
      <c r="K6" s="62" t="s">
        <v>49</v>
      </c>
      <c r="L6" s="62"/>
      <c r="M6" s="62"/>
      <c r="N6" s="62"/>
      <c r="O6" s="62"/>
      <c r="P6" s="62"/>
    </row>
    <row r="7" spans="1:25" ht="42" x14ac:dyDescent="0.2">
      <c r="A7" s="62"/>
      <c r="C7" s="14" t="s">
        <v>13</v>
      </c>
      <c r="D7" s="3"/>
      <c r="E7" s="14" t="s">
        <v>68</v>
      </c>
      <c r="F7" s="3"/>
      <c r="G7" s="14" t="s">
        <v>69</v>
      </c>
      <c r="H7" s="3"/>
      <c r="I7" s="14" t="s">
        <v>70</v>
      </c>
      <c r="K7" s="14" t="s">
        <v>13</v>
      </c>
      <c r="L7" s="3"/>
      <c r="M7" s="14" t="s">
        <v>68</v>
      </c>
      <c r="N7" s="3"/>
      <c r="O7" s="14" t="s">
        <v>69</v>
      </c>
      <c r="P7" s="14" t="s">
        <v>70</v>
      </c>
      <c r="Q7" s="28"/>
    </row>
    <row r="8" spans="1:25" ht="18.75" x14ac:dyDescent="0.2">
      <c r="A8" s="5" t="s">
        <v>54</v>
      </c>
      <c r="C8" s="16">
        <v>1061200</v>
      </c>
      <c r="D8" s="17"/>
      <c r="E8" s="16">
        <v>8771629931442</v>
      </c>
      <c r="F8" s="17"/>
      <c r="G8" s="16">
        <v>8771629931488</v>
      </c>
      <c r="H8" s="17"/>
      <c r="I8" s="16">
        <v>0</v>
      </c>
      <c r="J8" s="17"/>
      <c r="K8" s="16">
        <v>1222145</v>
      </c>
      <c r="L8" s="17"/>
      <c r="M8" s="16">
        <v>10300241716128</v>
      </c>
      <c r="N8" s="17"/>
      <c r="O8" s="42">
        <v>-9958264918309</v>
      </c>
      <c r="P8" s="42">
        <v>341976797819</v>
      </c>
      <c r="Q8" s="28"/>
    </row>
    <row r="9" spans="1:25" ht="18.75" x14ac:dyDescent="0.2">
      <c r="A9" s="7" t="s">
        <v>55</v>
      </c>
      <c r="C9" s="19">
        <v>100000</v>
      </c>
      <c r="D9" s="17"/>
      <c r="E9" s="19">
        <v>105705071320</v>
      </c>
      <c r="F9" s="17"/>
      <c r="G9" s="19">
        <v>105705071319</v>
      </c>
      <c r="H9" s="17"/>
      <c r="I9" s="19">
        <v>0</v>
      </c>
      <c r="J9" s="17"/>
      <c r="K9" s="19">
        <v>100000</v>
      </c>
      <c r="L9" s="17"/>
      <c r="M9" s="19">
        <v>105705071319</v>
      </c>
      <c r="N9" s="17"/>
      <c r="O9" s="43">
        <v>-105705071319</v>
      </c>
      <c r="P9" s="43">
        <v>0</v>
      </c>
      <c r="Q9" s="28"/>
      <c r="R9" s="17"/>
      <c r="S9" s="17"/>
      <c r="T9" s="17"/>
      <c r="U9" s="17"/>
      <c r="V9" s="17"/>
      <c r="W9" s="17"/>
      <c r="X9" s="17"/>
      <c r="Y9" s="17"/>
    </row>
    <row r="10" spans="1:25" ht="18.75" x14ac:dyDescent="0.2">
      <c r="A10" s="7" t="s">
        <v>56</v>
      </c>
      <c r="C10" s="19">
        <v>800</v>
      </c>
      <c r="D10" s="17"/>
      <c r="E10" s="19">
        <v>671972798132</v>
      </c>
      <c r="F10" s="17"/>
      <c r="G10" s="19">
        <v>671972798132</v>
      </c>
      <c r="H10" s="17"/>
      <c r="I10" s="19">
        <v>0</v>
      </c>
      <c r="J10" s="17"/>
      <c r="K10" s="19">
        <v>800</v>
      </c>
      <c r="L10" s="17"/>
      <c r="M10" s="19">
        <v>671972798132</v>
      </c>
      <c r="N10" s="17"/>
      <c r="O10" s="43">
        <v>-671972798132</v>
      </c>
      <c r="P10" s="43">
        <v>0</v>
      </c>
      <c r="Q10" s="28"/>
      <c r="R10" s="17"/>
      <c r="S10" s="17"/>
      <c r="T10" s="17"/>
      <c r="U10" s="17"/>
      <c r="V10" s="17"/>
      <c r="W10" s="17"/>
      <c r="X10" s="17"/>
      <c r="Y10" s="17"/>
    </row>
    <row r="11" spans="1:25" ht="18.75" x14ac:dyDescent="0.2">
      <c r="A11" s="9" t="s">
        <v>57</v>
      </c>
      <c r="C11" s="21">
        <v>0</v>
      </c>
      <c r="D11" s="17"/>
      <c r="E11" s="21">
        <v>0</v>
      </c>
      <c r="F11" s="17"/>
      <c r="G11" s="21">
        <v>0</v>
      </c>
      <c r="H11" s="17"/>
      <c r="I11" s="21">
        <v>0</v>
      </c>
      <c r="J11" s="17"/>
      <c r="K11" s="21">
        <v>15400</v>
      </c>
      <c r="L11" s="17"/>
      <c r="M11" s="21">
        <v>21138909400</v>
      </c>
      <c r="N11" s="17"/>
      <c r="O11" s="44">
        <v>-21641818648</v>
      </c>
      <c r="P11" s="44">
        <v>-502909248</v>
      </c>
      <c r="Q11" s="28"/>
      <c r="R11" s="17"/>
      <c r="S11" s="17"/>
      <c r="T11" s="17"/>
      <c r="U11" s="17"/>
      <c r="V11" s="17"/>
      <c r="W11" s="17"/>
      <c r="X11" s="17"/>
      <c r="Y11" s="17"/>
    </row>
    <row r="12" spans="1:25" ht="21.75" thickBot="1" x14ac:dyDescent="0.25">
      <c r="A12" s="12" t="s">
        <v>25</v>
      </c>
      <c r="C12" s="23">
        <v>1162000</v>
      </c>
      <c r="D12" s="17"/>
      <c r="E12" s="23">
        <f>SUM(E8:E11)</f>
        <v>9549307800894</v>
      </c>
      <c r="F12" s="17"/>
      <c r="G12" s="23">
        <f>SUM(G8:G11)</f>
        <v>9549307800939</v>
      </c>
      <c r="H12" s="17"/>
      <c r="I12" s="23">
        <v>0</v>
      </c>
      <c r="J12" s="17"/>
      <c r="K12" s="23">
        <v>1338345</v>
      </c>
      <c r="L12" s="17"/>
      <c r="M12" s="23">
        <f>SUM(M8:M11)</f>
        <v>11099058494979</v>
      </c>
      <c r="N12" s="17"/>
      <c r="O12" s="45">
        <f>SUM(O8:O11)</f>
        <v>-10757584606408</v>
      </c>
      <c r="P12" s="45">
        <f>SUM(P8:P11)</f>
        <v>341473888571</v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3.5" thickTop="1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">
      <c r="E15" s="25"/>
      <c r="F15" s="25"/>
      <c r="G15" s="17"/>
      <c r="H15" s="17">
        <f>SUM(H9:H14)</f>
        <v>0</v>
      </c>
      <c r="I15" s="17"/>
      <c r="J15" s="17">
        <f>SUM(J9:J14)</f>
        <v>0</v>
      </c>
      <c r="K15" s="17"/>
      <c r="L15" s="17">
        <f>SUM(L9:L14)</f>
        <v>0</v>
      </c>
      <c r="M15" s="17"/>
      <c r="N15" s="17">
        <f>SUM(N9:N14)</f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8" spans="23:23" x14ac:dyDescent="0.2">
      <c r="W18" s="28"/>
    </row>
  </sheetData>
  <mergeCells count="7">
    <mergeCell ref="A1:P1"/>
    <mergeCell ref="A2:P2"/>
    <mergeCell ref="A3:P3"/>
    <mergeCell ref="A5:P5"/>
    <mergeCell ref="A6:A7"/>
    <mergeCell ref="C6:I6"/>
    <mergeCell ref="K6:P6"/>
  </mergeCells>
  <pageMargins left="0.39" right="0.39" top="0.39" bottom="0.39" header="0" footer="0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mehdi nik</cp:lastModifiedBy>
  <dcterms:created xsi:type="dcterms:W3CDTF">2025-08-26T06:40:55Z</dcterms:created>
  <dcterms:modified xsi:type="dcterms:W3CDTF">2025-08-31T08:31:06Z</dcterms:modified>
</cp:coreProperties>
</file>