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صندوق طلا-12\گزارش پرتفو\1404\تیرماه\"/>
    </mc:Choice>
  </mc:AlternateContent>
  <xr:revisionPtr revIDLastSave="0" documentId="13_ncr:1_{4DFA2940-EAB4-4997-BB97-4106A3C51F8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درآمد!$A$1:$K$14</definedName>
    <definedName name="_xlnm.Print_Area" localSheetId="5">'درآمد سپرده بانکی'!$A$1:$J$10</definedName>
    <definedName name="_xlnm.Print_Area" localSheetId="4">'درآمد سرمایه گذاری در سهام'!$A$1:$X$13</definedName>
    <definedName name="_xlnm.Print_Area" localSheetId="9">'درآمد ناشی از تغییر قیمت اوراق'!$A$1:$S$11</definedName>
    <definedName name="_xlnm.Print_Area" localSheetId="8">'درآمد ناشی از فروش'!$A$1:$Q$16</definedName>
    <definedName name="_xlnm.Print_Area" localSheetId="6">'سایر درآمدها'!$A$1:$G$14</definedName>
    <definedName name="_xlnm.Print_Area" localSheetId="2">سپرده!$A$1:$M$14</definedName>
    <definedName name="_xlnm.Print_Area" localSheetId="7">'سود سپرده بانکی'!$A$1:$N$17</definedName>
    <definedName name="_xlnm.Print_Area" localSheetId="1">سهام!$A$1:$AC$15</definedName>
    <definedName name="_xlnm.Print_Area" localSheetId="0">'صورت وضعیت'!$A$1:$C$6</definedName>
  </definedNames>
  <calcPr calcId="191029" iterateCount="1000" iterateDelta="9.9999999999999995E-8"/>
</workbook>
</file>

<file path=xl/calcChain.xml><?xml version="1.0" encoding="utf-8"?>
<calcChain xmlns="http://schemas.openxmlformats.org/spreadsheetml/2006/main">
  <c r="F11" i="8" l="1"/>
  <c r="J11" i="8"/>
  <c r="U13" i="9"/>
  <c r="U11" i="9"/>
  <c r="U12" i="9"/>
  <c r="U10" i="9"/>
  <c r="U9" i="9"/>
  <c r="S13" i="9"/>
  <c r="Q11" i="21"/>
  <c r="O11" i="21"/>
  <c r="M11" i="21"/>
  <c r="K11" i="21"/>
  <c r="I11" i="21"/>
  <c r="G11" i="21"/>
  <c r="E11" i="21"/>
  <c r="C11" i="21"/>
  <c r="Q10" i="19"/>
  <c r="O10" i="19"/>
  <c r="M10" i="19"/>
  <c r="K10" i="19"/>
  <c r="I10" i="19"/>
  <c r="G10" i="19"/>
  <c r="E10" i="19"/>
  <c r="C10" i="19"/>
  <c r="M10" i="18"/>
  <c r="I10" i="18"/>
  <c r="G10" i="18"/>
  <c r="C10" i="18"/>
  <c r="H10" i="13"/>
  <c r="F9" i="8" s="1"/>
  <c r="D10" i="13"/>
  <c r="W13" i="9"/>
  <c r="P13" i="9"/>
  <c r="Q13" i="9" s="1"/>
  <c r="L13" i="9"/>
  <c r="J13" i="9"/>
  <c r="H13" i="9"/>
  <c r="F13" i="9"/>
  <c r="J10" i="7"/>
  <c r="H10" i="7"/>
  <c r="F10" i="7"/>
  <c r="D10" i="7"/>
  <c r="Z12" i="2"/>
  <c r="X12" i="2"/>
  <c r="T12" i="2"/>
  <c r="R12" i="2"/>
  <c r="P12" i="2"/>
  <c r="N12" i="2"/>
  <c r="L12" i="2"/>
  <c r="J12" i="2"/>
  <c r="H12" i="2"/>
  <c r="E12" i="2"/>
  <c r="F12" i="2" s="1"/>
  <c r="F10" i="8"/>
  <c r="L10" i="7"/>
  <c r="L9" i="7"/>
  <c r="L8" i="7"/>
  <c r="H11" i="8" l="1"/>
  <c r="F8" i="8"/>
</calcChain>
</file>

<file path=xl/sharedStrings.xml><?xml version="1.0" encoding="utf-8"?>
<sst xmlns="http://schemas.openxmlformats.org/spreadsheetml/2006/main" count="171" uniqueCount="73">
  <si>
    <t>صندوق سرمایه گذاری در اوراق بهادار مبتنی بر طلای دماوند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</si>
  <si>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</si>
  <si>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</si>
  <si>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</si>
  <si>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</si>
  <si>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</si>
  <si>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</si>
  <si>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</si>
  <si>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</si>
  <si>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</si>
  <si>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</si>
  <si>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</si>
  <si>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</si>
  <si>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</si>
  <si>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</si>
  <si>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</si>
  <si>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</si>
  <si>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</si>
  <si>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</si>
  <si>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</si>
  <si>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گواهی سپرده سکه طلا CD1GOC0001</t>
  </si>
  <si>
    <t>گواهي سپرده کالايي شمش نقره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</si>
  <si>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</si>
  <si>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</si>
  <si>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</si>
  <si>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</si>
  <si>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</si>
  <si>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</si>
  <si>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</si>
  <si>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</si>
  <si>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</si>
  <si>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</si>
  <si>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</si>
  <si>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</si>
  <si>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</si>
  <si>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</si>
  <si>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</si>
  <si>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</si>
  <si>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</si>
  <si>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</si>
  <si>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</si>
  <si>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</si>
  <si>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</si>
  <si>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</si>
  <si>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</si>
  <si>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</si>
  <si>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</si>
  <si>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</si>
  <si>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</si>
  <si>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تمام سکه طرح جدید0312 رفاه</t>
  </si>
  <si>
    <t>گواهی سپرده شمش نقره CD1GOC0001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</si>
  <si>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</si>
  <si>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</si>
  <si>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</si>
  <si>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</si>
  <si>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</si>
  <si>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</si>
  <si>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</si>
  <si>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</si>
  <si>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</si>
  <si>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</si>
  <si>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</si>
  <si>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</si>
  <si>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</si>
  <si>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</si>
  <si>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</si>
  <si>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پاسارگاد </t>
  </si>
  <si>
    <t xml:space="preserve">سپرده کوتاه مدت بانک ملت </t>
  </si>
  <si>
    <t>سپرده کوتاه مدت بانک پاسارگاد</t>
  </si>
  <si>
    <t>1-3</t>
  </si>
  <si>
    <t>1-4</t>
  </si>
  <si>
    <t>2-2</t>
  </si>
  <si>
    <t>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</si>
</sst>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\(#,##0.000\)"/>
    <numFmt numFmtId="165" formatCode="_(* #,##0_);_(* \(#,##0\);_(* &quot;-&quot;??_);_(@_)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7" fontId="5" fillId="0" borderId="2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5" fillId="0" borderId="0" xfId="0" applyNumberFormat="1" applyFont="1" applyAlignment="1">
      <alignment horizontal="center" vertical="top"/>
    </xf>
    <xf numFmtId="37" fontId="5" fillId="0" borderId="4" xfId="0" applyNumberFormat="1" applyFont="1" applyBorder="1" applyAlignment="1">
      <alignment horizontal="center" vertical="top"/>
    </xf>
    <xf numFmtId="37" fontId="0" fillId="0" borderId="4" xfId="0" applyNumberFormat="1" applyBorder="1" applyAlignment="1">
      <alignment horizontal="center"/>
    </xf>
    <xf numFmtId="37" fontId="4" fillId="0" borderId="5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37" fontId="4" fillId="0" borderId="0" xfId="0" applyNumberFormat="1" applyFont="1" applyAlignment="1">
      <alignment horizontal="center" vertical="center"/>
    </xf>
    <xf numFmtId="39" fontId="5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39" fontId="5" fillId="0" borderId="6" xfId="0" applyNumberFormat="1" applyFont="1" applyBorder="1" applyAlignment="1">
      <alignment horizontal="center" vertical="top"/>
    </xf>
    <xf numFmtId="39" fontId="5" fillId="0" borderId="0" xfId="0" applyNumberFormat="1" applyFont="1" applyAlignment="1">
      <alignment horizontal="center" vertical="top"/>
    </xf>
    <xf numFmtId="165" fontId="0" fillId="0" borderId="0" xfId="1" applyNumberFormat="1" applyFont="1" applyAlignment="1">
      <alignment horizontal="left"/>
    </xf>
    <xf numFmtId="49" fontId="3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37" fontId="4" fillId="0" borderId="5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37" fontId="5" fillId="0" borderId="4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horizontal="center" vertical="top"/>
    </xf>
    <xf numFmtId="37" fontId="5" fillId="0" borderId="5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37" fontId="5" fillId="2" borderId="0" xfId="0" applyNumberFormat="1" applyFont="1" applyFill="1" applyAlignment="1">
      <alignment horizontal="center" vertical="top"/>
    </xf>
    <xf numFmtId="37" fontId="0" fillId="2" borderId="0" xfId="0" applyNumberFormat="1" applyFill="1" applyAlignment="1">
      <alignment horizontal="center"/>
    </xf>
    <xf numFmtId="37" fontId="5" fillId="2" borderId="4" xfId="0" applyNumberFormat="1" applyFont="1" applyFill="1" applyBorder="1" applyAlignment="1">
      <alignment horizontal="center" vertical="top"/>
    </xf>
    <xf numFmtId="4" fontId="5" fillId="2" borderId="5" xfId="0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rightToLeft="1" view="pageBreakPreview" zoomScale="110" zoomScaleNormal="100" zoomScaleSheetLayoutView="110" workbookViewId="0">
      <selection activeCell="P16" sqref="P1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26" ht="29.1" customHeight="1" x14ac:dyDescent="0.2">
      <c r="A1" s="34" t="s">
        <v>0</v>
      </c>
      <c r="B1" s="34"/>
      <c r="C1" s="34"/>
    </row>
    <row r="2" spans="1:26" ht="21.75" customHeight="1" x14ac:dyDescent="0.2">
      <c r="A2" s="34" t="s">
        <v>1</v>
      </c>
      <c r="B2" s="34"/>
      <c r="C2" s="34"/>
    </row>
    <row r="3" spans="1:26" ht="21.75" customHeight="1" x14ac:dyDescent="0.2">
      <c r="A3" s="34" t="s">
        <v>2</v>
      </c>
      <c r="B3" s="34"/>
      <c r="C3" s="34"/>
    </row>
    <row r="4" spans="1:26" ht="7.35" customHeight="1" x14ac:dyDescent="0.2"/>
    <row r="5" spans="1:26" ht="123.6" customHeight="1" x14ac:dyDescent="0.2">
      <c r="B5" s="35"/>
    </row>
    <row r="6" spans="1:26" ht="123.6" customHeight="1" x14ac:dyDescent="0.2">
      <c r="B6" s="35"/>
    </row>
    <row r="9" spans="1:26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13"/>
  <sheetViews>
    <sheetView rightToLeft="1" view="pageBreakPreview" topLeftCell="A4" zoomScaleNormal="100" zoomScaleSheetLayoutView="100" workbookViewId="0">
      <selection activeCell="K25" sqref="K25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8.28515625" customWidth="1"/>
    <col min="6" max="6" width="1.28515625" customWidth="1"/>
    <col min="7" max="7" width="20.140625" customWidth="1"/>
    <col min="8" max="8" width="1.28515625" customWidth="1"/>
    <col min="9" max="9" width="21.5703125" customWidth="1"/>
    <col min="10" max="10" width="1.28515625" customWidth="1"/>
    <col min="11" max="11" width="10.42578125" customWidth="1"/>
    <col min="12" max="12" width="1.28515625" customWidth="1"/>
    <col min="13" max="13" width="18.42578125" bestFit="1" customWidth="1"/>
    <col min="14" max="14" width="1.28515625" customWidth="1"/>
    <col min="15" max="15" width="19.85546875" customWidth="1"/>
    <col min="16" max="16" width="1.28515625" customWidth="1"/>
    <col min="17" max="17" width="21.85546875" customWidth="1"/>
    <col min="18" max="18" width="1.28515625" customWidth="1"/>
    <col min="19" max="19" width="0.28515625" customWidth="1"/>
    <col min="21" max="21" width="16.5703125" bestFit="1" customWidth="1"/>
  </cols>
  <sheetData>
    <row r="1" spans="1:26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6" ht="21.75" customHeight="1" x14ac:dyDescent="0.2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6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6" ht="14.45" customHeight="1" x14ac:dyDescent="0.2"/>
    <row r="5" spans="1:26" ht="14.45" customHeight="1" x14ac:dyDescent="0.2">
      <c r="A5" s="45" t="s">
        <v>64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26" ht="14.45" customHeight="1" x14ac:dyDescent="0.2">
      <c r="A6" s="46" t="s">
        <v>32</v>
      </c>
      <c r="C6" s="46" t="s">
        <v>42</v>
      </c>
      <c r="D6" s="46"/>
      <c r="E6" s="46"/>
      <c r="F6" s="46"/>
      <c r="G6" s="46"/>
      <c r="H6" s="46"/>
      <c r="I6" s="46"/>
      <c r="K6" s="46" t="s">
        <v>43</v>
      </c>
      <c r="L6" s="46"/>
      <c r="M6" s="46"/>
      <c r="N6" s="46"/>
      <c r="O6" s="46"/>
      <c r="P6" s="46"/>
      <c r="Q6" s="46"/>
      <c r="R6" s="46"/>
    </row>
    <row r="7" spans="1:26" ht="45.75" customHeight="1" x14ac:dyDescent="0.2">
      <c r="A7" s="46"/>
      <c r="C7" s="5" t="s">
        <v>13</v>
      </c>
      <c r="D7" s="3"/>
      <c r="E7" s="5" t="s">
        <v>15</v>
      </c>
      <c r="F7" s="3"/>
      <c r="G7" s="5" t="s">
        <v>62</v>
      </c>
      <c r="H7" s="3"/>
      <c r="I7" s="5" t="s">
        <v>65</v>
      </c>
      <c r="K7" s="5" t="s">
        <v>13</v>
      </c>
      <c r="L7" s="3"/>
      <c r="M7" s="5" t="s">
        <v>15</v>
      </c>
      <c r="N7" s="3"/>
      <c r="O7" s="5" t="s">
        <v>62</v>
      </c>
      <c r="P7" s="3"/>
      <c r="Q7" s="53" t="s">
        <v>65</v>
      </c>
      <c r="R7" s="53"/>
    </row>
    <row r="8" spans="1:26" ht="21.75" customHeight="1" x14ac:dyDescent="0.2">
      <c r="A8" s="6" t="s">
        <v>48</v>
      </c>
      <c r="B8" s="7"/>
      <c r="C8" s="8">
        <v>862790</v>
      </c>
      <c r="D8" s="7"/>
      <c r="E8" s="8">
        <v>8262913925593</v>
      </c>
      <c r="F8" s="7"/>
      <c r="G8" s="8">
        <v>7778678290500</v>
      </c>
      <c r="H8" s="7"/>
      <c r="I8" s="8">
        <v>484235635093</v>
      </c>
      <c r="J8" s="7"/>
      <c r="K8" s="8">
        <v>862790</v>
      </c>
      <c r="L8" s="7"/>
      <c r="M8" s="8">
        <v>8262913925593</v>
      </c>
      <c r="N8" s="7"/>
      <c r="O8" s="8">
        <v>6781130371432</v>
      </c>
      <c r="P8" s="7"/>
      <c r="Q8" s="51">
        <v>1481783554161</v>
      </c>
      <c r="R8" s="51"/>
      <c r="U8" s="24"/>
    </row>
    <row r="9" spans="1:26" ht="21.75" customHeight="1" x14ac:dyDescent="0.2">
      <c r="A9" s="16" t="s">
        <v>50</v>
      </c>
      <c r="B9" s="15"/>
      <c r="C9" s="16">
        <v>20000</v>
      </c>
      <c r="D9" s="15"/>
      <c r="E9" s="16">
        <v>20988705920</v>
      </c>
      <c r="F9" s="15"/>
      <c r="G9" s="16">
        <v>21026856102</v>
      </c>
      <c r="H9" s="15"/>
      <c r="I9" s="16">
        <v>-38150182</v>
      </c>
      <c r="J9" s="15"/>
      <c r="K9" s="16">
        <v>20000</v>
      </c>
      <c r="L9" s="15"/>
      <c r="M9" s="16">
        <v>20988705920</v>
      </c>
      <c r="N9" s="15"/>
      <c r="O9" s="16">
        <v>21026856102</v>
      </c>
      <c r="P9" s="15"/>
      <c r="Q9" s="38">
        <v>-38150182</v>
      </c>
      <c r="R9" s="38"/>
      <c r="S9" s="15"/>
      <c r="T9" s="15"/>
      <c r="U9" s="24"/>
      <c r="V9" s="15"/>
      <c r="W9" s="15"/>
      <c r="X9" s="15"/>
      <c r="Y9" s="15"/>
      <c r="Z9" s="15"/>
    </row>
    <row r="10" spans="1:26" ht="21.75" customHeight="1" x14ac:dyDescent="0.2">
      <c r="A10" s="17" t="s">
        <v>20</v>
      </c>
      <c r="B10" s="15"/>
      <c r="C10" s="17">
        <v>30</v>
      </c>
      <c r="D10" s="15"/>
      <c r="E10" s="17">
        <v>24029925000</v>
      </c>
      <c r="F10" s="15"/>
      <c r="G10" s="17">
        <v>22711575000</v>
      </c>
      <c r="H10" s="15"/>
      <c r="I10" s="17">
        <v>1318350000</v>
      </c>
      <c r="J10" s="15"/>
      <c r="K10" s="17">
        <v>30</v>
      </c>
      <c r="L10" s="15"/>
      <c r="M10" s="17">
        <v>24029925000</v>
      </c>
      <c r="N10" s="15"/>
      <c r="O10" s="17">
        <v>28186463076</v>
      </c>
      <c r="P10" s="15"/>
      <c r="Q10" s="44">
        <v>-4156538076</v>
      </c>
      <c r="R10" s="44"/>
      <c r="S10" s="15"/>
      <c r="T10" s="15"/>
      <c r="U10" s="24"/>
      <c r="V10" s="15"/>
      <c r="W10" s="15"/>
      <c r="X10" s="15"/>
      <c r="Y10" s="15"/>
      <c r="Z10" s="15"/>
    </row>
    <row r="11" spans="1:26" ht="21.75" customHeight="1" x14ac:dyDescent="0.2">
      <c r="A11" s="19" t="s">
        <v>22</v>
      </c>
      <c r="B11" s="15"/>
      <c r="C11" s="20">
        <f>SUM(C8:C10)</f>
        <v>882820</v>
      </c>
      <c r="D11" s="15"/>
      <c r="E11" s="20">
        <f>SUM(E8:E10)</f>
        <v>8307932556513</v>
      </c>
      <c r="F11" s="15"/>
      <c r="G11" s="20">
        <f>SUM(G8:G10)</f>
        <v>7822416721602</v>
      </c>
      <c r="H11" s="15"/>
      <c r="I11" s="20">
        <f>SUM(I8:I10)</f>
        <v>485515834911</v>
      </c>
      <c r="J11" s="15"/>
      <c r="K11" s="20">
        <f>SUM(K8:K10)</f>
        <v>882820</v>
      </c>
      <c r="L11" s="15"/>
      <c r="M11" s="20">
        <f>SUM(M8:M10)</f>
        <v>8307932556513</v>
      </c>
      <c r="N11" s="15"/>
      <c r="O11" s="20">
        <f>SUM(O8:O10)</f>
        <v>6830343690610</v>
      </c>
      <c r="P11" s="15"/>
      <c r="Q11" s="52">
        <f>SUM(Q8:Q10)</f>
        <v>1477588865903</v>
      </c>
      <c r="R11" s="52"/>
      <c r="S11" s="15"/>
      <c r="T11" s="15"/>
      <c r="U11" s="15"/>
      <c r="V11" s="15"/>
      <c r="W11" s="15"/>
      <c r="X11" s="15"/>
      <c r="Y11" s="15"/>
      <c r="Z11" s="15"/>
    </row>
    <row r="12" spans="1:26" ht="13.5" thickTop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">
      <c r="Q13" s="24">
        <v>1477588865903</v>
      </c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9"/>
  <sheetViews>
    <sheetView rightToLeft="1" view="pageBreakPreview" zoomScale="110" zoomScaleNormal="100" zoomScaleSheetLayoutView="110" workbookViewId="0">
      <selection activeCell="X23" sqref="X23"/>
    </sheetView>
  </sheetViews>
  <sheetFormatPr defaultRowHeight="12.75" x14ac:dyDescent="0.2"/>
  <cols>
    <col min="1" max="1" width="3.5703125" bestFit="1" customWidth="1"/>
    <col min="2" max="2" width="2.5703125" customWidth="1"/>
    <col min="3" max="3" width="30" customWidth="1"/>
    <col min="4" max="5" width="1.28515625" customWidth="1"/>
    <col min="6" max="6" width="9" bestFit="1" customWidth="1"/>
    <col min="7" max="7" width="0.85546875" customWidth="1"/>
    <col min="8" max="8" width="18.5703125" bestFit="1" customWidth="1"/>
    <col min="9" max="9" width="0.7109375" customWidth="1"/>
    <col min="10" max="10" width="18.140625" bestFit="1" customWidth="1"/>
    <col min="11" max="11" width="0.85546875" customWidth="1"/>
    <col min="12" max="12" width="8.85546875" bestFit="1" customWidth="1"/>
    <col min="13" max="13" width="0.7109375" customWidth="1"/>
    <col min="14" max="14" width="18.5703125" bestFit="1" customWidth="1"/>
    <col min="15" max="15" width="0.5703125" customWidth="1"/>
    <col min="16" max="16" width="7.42578125" bestFit="1" customWidth="1"/>
    <col min="17" max="17" width="0.85546875" customWidth="1"/>
    <col min="18" max="18" width="15.5703125" bestFit="1" customWidth="1"/>
    <col min="19" max="19" width="0.85546875" customWidth="1"/>
    <col min="20" max="20" width="9" bestFit="1" customWidth="1"/>
    <col min="21" max="21" width="0.85546875" customWidth="1"/>
    <col min="22" max="22" width="16.5703125" bestFit="1" customWidth="1"/>
    <col min="23" max="23" width="0.85546875" customWidth="1"/>
    <col min="24" max="24" width="18.42578125" bestFit="1" customWidth="1"/>
    <col min="25" max="25" width="1" customWidth="1"/>
    <col min="26" max="26" width="18.42578125" bestFit="1" customWidth="1"/>
    <col min="27" max="27" width="0.7109375" customWidth="1"/>
    <col min="28" max="28" width="11.140625" customWidth="1"/>
    <col min="29" max="29" width="0.28515625" customWidth="1"/>
  </cols>
  <sheetData>
    <row r="1" spans="1:28" ht="25.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25.5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25.5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ht="18.75" customHeight="1" x14ac:dyDescent="0.2">
      <c r="A4" s="1" t="s">
        <v>3</v>
      </c>
      <c r="B4" s="45" t="s">
        <v>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8.75" customHeight="1" x14ac:dyDescent="0.2">
      <c r="A5" s="45" t="s">
        <v>5</v>
      </c>
      <c r="B5" s="45"/>
      <c r="C5" s="45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ht="14.45" customHeight="1" x14ac:dyDescent="0.2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28" ht="22.5" customHeight="1" x14ac:dyDescent="0.2">
      <c r="A7" s="41" t="s">
        <v>12</v>
      </c>
      <c r="B7" s="41"/>
      <c r="C7" s="41"/>
      <c r="E7" s="41" t="s">
        <v>13</v>
      </c>
      <c r="F7" s="41"/>
      <c r="G7" s="3"/>
      <c r="H7" s="43" t="s">
        <v>14</v>
      </c>
      <c r="I7" s="3"/>
      <c r="J7" s="43" t="s">
        <v>15</v>
      </c>
      <c r="L7" s="47" t="s">
        <v>10</v>
      </c>
      <c r="M7" s="47"/>
      <c r="N7" s="47"/>
      <c r="O7" s="3"/>
      <c r="P7" s="47" t="s">
        <v>11</v>
      </c>
      <c r="Q7" s="47"/>
      <c r="R7" s="47"/>
      <c r="T7" s="43" t="s">
        <v>13</v>
      </c>
      <c r="U7" s="3"/>
      <c r="V7" s="43" t="s">
        <v>17</v>
      </c>
      <c r="W7" s="3"/>
      <c r="X7" s="43" t="s">
        <v>14</v>
      </c>
      <c r="Y7" s="3"/>
      <c r="Z7" s="43" t="s">
        <v>15</v>
      </c>
      <c r="AA7" s="3"/>
      <c r="AB7" s="39" t="s">
        <v>18</v>
      </c>
    </row>
    <row r="8" spans="1:28" ht="22.5" customHeight="1" x14ac:dyDescent="0.2">
      <c r="A8" s="42"/>
      <c r="B8" s="42"/>
      <c r="C8" s="42"/>
      <c r="E8" s="42"/>
      <c r="F8" s="42"/>
      <c r="H8" s="42"/>
      <c r="J8" s="42"/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42"/>
      <c r="V8" s="42"/>
      <c r="X8" s="42"/>
      <c r="Z8" s="42"/>
      <c r="AB8" s="40"/>
    </row>
    <row r="9" spans="1:28" ht="21.75" customHeight="1" x14ac:dyDescent="0.2">
      <c r="A9" s="37" t="s">
        <v>19</v>
      </c>
      <c r="B9" s="37"/>
      <c r="C9" s="37"/>
      <c r="D9" s="15"/>
      <c r="E9" s="37">
        <v>701000</v>
      </c>
      <c r="F9" s="37"/>
      <c r="G9" s="15"/>
      <c r="H9" s="14">
        <v>5247358248932</v>
      </c>
      <c r="I9" s="15"/>
      <c r="J9" s="14">
        <v>6244906168000</v>
      </c>
      <c r="K9" s="15"/>
      <c r="L9" s="14">
        <v>166120</v>
      </c>
      <c r="M9" s="15"/>
      <c r="N9" s="14">
        <v>1566303587335</v>
      </c>
      <c r="O9" s="15"/>
      <c r="P9" s="14">
        <v>-4330</v>
      </c>
      <c r="Q9" s="15"/>
      <c r="R9" s="14">
        <v>41193148603</v>
      </c>
      <c r="S9" s="15"/>
      <c r="T9" s="14">
        <v>862790</v>
      </c>
      <c r="U9" s="15"/>
      <c r="V9" s="14">
        <v>9600010</v>
      </c>
      <c r="W9" s="15"/>
      <c r="X9" s="14">
        <v>6781130371432</v>
      </c>
      <c r="Y9" s="15"/>
      <c r="Z9" s="14">
        <v>8262913925593.04</v>
      </c>
      <c r="AB9" s="11">
        <v>99.2</v>
      </c>
    </row>
    <row r="10" spans="1:28" ht="21.75" customHeight="1" x14ac:dyDescent="0.2">
      <c r="A10" s="38" t="s">
        <v>20</v>
      </c>
      <c r="B10" s="38"/>
      <c r="C10" s="38"/>
      <c r="D10" s="15"/>
      <c r="E10" s="38">
        <v>30</v>
      </c>
      <c r="F10" s="38"/>
      <c r="G10" s="15"/>
      <c r="H10" s="16">
        <v>28186463076</v>
      </c>
      <c r="I10" s="15"/>
      <c r="J10" s="16">
        <v>22711575000</v>
      </c>
      <c r="K10" s="15"/>
      <c r="L10" s="16">
        <v>0</v>
      </c>
      <c r="M10" s="15"/>
      <c r="N10" s="16">
        <v>0</v>
      </c>
      <c r="O10" s="15"/>
      <c r="P10" s="16">
        <v>0</v>
      </c>
      <c r="Q10" s="15"/>
      <c r="R10" s="16">
        <v>0</v>
      </c>
      <c r="S10" s="15"/>
      <c r="T10" s="16">
        <v>30</v>
      </c>
      <c r="U10" s="15"/>
      <c r="V10" s="16">
        <v>802000000</v>
      </c>
      <c r="W10" s="15"/>
      <c r="X10" s="16">
        <v>28186463076</v>
      </c>
      <c r="Y10" s="15"/>
      <c r="Z10" s="16">
        <v>24029925000</v>
      </c>
      <c r="AB10" s="12">
        <v>0.28999999999999998</v>
      </c>
    </row>
    <row r="11" spans="1:28" ht="21.75" customHeight="1" x14ac:dyDescent="0.2">
      <c r="A11" s="44" t="s">
        <v>21</v>
      </c>
      <c r="B11" s="44"/>
      <c r="C11" s="44"/>
      <c r="D11" s="18"/>
      <c r="E11" s="38">
        <v>0</v>
      </c>
      <c r="F11" s="44"/>
      <c r="G11" s="15"/>
      <c r="H11" s="17">
        <v>0</v>
      </c>
      <c r="I11" s="15"/>
      <c r="J11" s="17">
        <v>0</v>
      </c>
      <c r="K11" s="15"/>
      <c r="L11" s="17">
        <v>20000</v>
      </c>
      <c r="M11" s="15"/>
      <c r="N11" s="17">
        <v>21026856102</v>
      </c>
      <c r="O11" s="15"/>
      <c r="P11" s="17">
        <v>0</v>
      </c>
      <c r="Q11" s="15"/>
      <c r="R11" s="17">
        <v>0</v>
      </c>
      <c r="S11" s="15"/>
      <c r="T11" s="17">
        <v>20000</v>
      </c>
      <c r="U11" s="15"/>
      <c r="V11" s="17">
        <v>1051960</v>
      </c>
      <c r="W11" s="15"/>
      <c r="X11" s="17">
        <v>21026856102</v>
      </c>
      <c r="Y11" s="15"/>
      <c r="Z11" s="17">
        <v>20988705920</v>
      </c>
      <c r="AB11" s="10">
        <v>0.25</v>
      </c>
    </row>
    <row r="12" spans="1:28" ht="21.75" customHeight="1" thickBot="1" x14ac:dyDescent="0.25">
      <c r="A12" s="36" t="s">
        <v>22</v>
      </c>
      <c r="B12" s="36"/>
      <c r="C12" s="36"/>
      <c r="D12" s="36"/>
      <c r="E12" s="15">
        <f>SUM(E9:E11)</f>
        <v>701030</v>
      </c>
      <c r="F12" s="20">
        <f>SUM(E12)</f>
        <v>701030</v>
      </c>
      <c r="G12" s="15"/>
      <c r="H12" s="20">
        <f>SUM(H9:H11)</f>
        <v>5275544712008</v>
      </c>
      <c r="I12" s="15"/>
      <c r="J12" s="20">
        <f>SUM(J9:J11)</f>
        <v>6267617743000</v>
      </c>
      <c r="K12" s="15"/>
      <c r="L12" s="20">
        <f>SUM(L9:L11)</f>
        <v>186120</v>
      </c>
      <c r="M12" s="15"/>
      <c r="N12" s="20">
        <f>SUM(N9:N11)</f>
        <v>1587330443437</v>
      </c>
      <c r="O12" s="15"/>
      <c r="P12" s="20">
        <f>SUM(P9:P11)</f>
        <v>-4330</v>
      </c>
      <c r="Q12" s="15"/>
      <c r="R12" s="20">
        <f>SUM(R9:R11)</f>
        <v>41193148603</v>
      </c>
      <c r="S12" s="15"/>
      <c r="T12" s="20">
        <f>SUM(T9:T11)</f>
        <v>882820</v>
      </c>
      <c r="U12" s="15"/>
      <c r="V12" s="20"/>
      <c r="W12" s="15"/>
      <c r="X12" s="20">
        <f>SUM(X9:X11)</f>
        <v>6830343690610</v>
      </c>
      <c r="Y12" s="15"/>
      <c r="Z12" s="20">
        <f>SUM(Z9:Z11)</f>
        <v>8307932556513.04</v>
      </c>
      <c r="AB12" s="13">
        <v>99.74</v>
      </c>
    </row>
    <row r="13" spans="1:28" ht="21.75" customHeight="1" thickTop="1" x14ac:dyDescent="0.2">
      <c r="A13" s="26"/>
      <c r="B13" s="26"/>
      <c r="C13" s="26"/>
      <c r="D13" s="2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5"/>
      <c r="T13" s="16"/>
      <c r="U13" s="15"/>
      <c r="V13" s="16"/>
      <c r="W13" s="15"/>
      <c r="X13" s="16"/>
      <c r="Y13" s="15"/>
      <c r="Z13" s="16"/>
      <c r="AB13" s="12"/>
    </row>
    <row r="14" spans="1:28" ht="21.75" customHeight="1" x14ac:dyDescent="0.2">
      <c r="A14" s="26"/>
      <c r="B14" s="26"/>
      <c r="C14" s="26"/>
      <c r="D14" s="2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5"/>
      <c r="T14" s="16"/>
      <c r="U14" s="15"/>
      <c r="V14" s="16"/>
      <c r="W14" s="15"/>
      <c r="X14" s="16"/>
      <c r="Y14" s="15"/>
      <c r="Z14" s="16"/>
      <c r="AB14" s="12"/>
    </row>
    <row r="15" spans="1:28" ht="21.75" customHeight="1" x14ac:dyDescent="0.2">
      <c r="A15" s="26"/>
      <c r="B15" s="26"/>
      <c r="C15" s="26"/>
      <c r="D15" s="2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5"/>
      <c r="T15" s="16"/>
      <c r="U15" s="15"/>
      <c r="V15" s="16"/>
      <c r="W15" s="15"/>
      <c r="X15" s="16"/>
      <c r="Y15" s="15"/>
      <c r="Z15" s="16"/>
      <c r="AB15" s="12"/>
    </row>
    <row r="16" spans="1:28" ht="21.75" customHeight="1" x14ac:dyDescent="0.2">
      <c r="A16" s="26"/>
      <c r="B16" s="26"/>
      <c r="C16" s="26"/>
      <c r="D16" s="2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5"/>
      <c r="T16" s="16"/>
      <c r="U16" s="15"/>
      <c r="V16" s="16"/>
      <c r="W16" s="15"/>
      <c r="X16" s="16"/>
      <c r="Y16" s="15"/>
      <c r="Z16" s="16"/>
      <c r="AB16" s="12"/>
    </row>
    <row r="19" spans="26:26" x14ac:dyDescent="0.2">
      <c r="Z19" s="24">
        <v>8307932556513</v>
      </c>
    </row>
  </sheetData>
  <mergeCells count="27">
    <mergeCell ref="F6:J6"/>
    <mergeCell ref="L6:R6"/>
    <mergeCell ref="T6:AB6"/>
    <mergeCell ref="L7:N7"/>
    <mergeCell ref="P7:R7"/>
    <mergeCell ref="T7:T8"/>
    <mergeCell ref="V7:V8"/>
    <mergeCell ref="X7:X8"/>
    <mergeCell ref="Z7:Z8"/>
    <mergeCell ref="A1:AB1"/>
    <mergeCell ref="A2:AB2"/>
    <mergeCell ref="A3:AB3"/>
    <mergeCell ref="B4:AB4"/>
    <mergeCell ref="A5:B5"/>
    <mergeCell ref="C5:AB5"/>
    <mergeCell ref="AB7:AB8"/>
    <mergeCell ref="E7:F8"/>
    <mergeCell ref="H7:H8"/>
    <mergeCell ref="J7:J8"/>
    <mergeCell ref="A11:C11"/>
    <mergeCell ref="E11:F11"/>
    <mergeCell ref="A7:C8"/>
    <mergeCell ref="A12:D12"/>
    <mergeCell ref="A9:C9"/>
    <mergeCell ref="E9:F9"/>
    <mergeCell ref="A10:C10"/>
    <mergeCell ref="E10:F10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7"/>
  <sheetViews>
    <sheetView rightToLeft="1" view="pageBreakPreview" zoomScale="110" zoomScaleNormal="100" zoomScaleSheetLayoutView="110" workbookViewId="0">
      <selection activeCell="L8" sqref="L8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8.140625" customWidth="1"/>
    <col min="7" max="7" width="1.28515625" customWidth="1"/>
    <col min="8" max="8" width="20.5703125" customWidth="1"/>
    <col min="9" max="9" width="1.28515625" customWidth="1"/>
    <col min="10" max="10" width="14.28515625" customWidth="1"/>
    <col min="11" max="11" width="1.28515625" customWidth="1"/>
    <col min="12" max="12" width="15.85546875" customWidth="1"/>
    <col min="13" max="13" width="0.28515625" customWidth="1"/>
  </cols>
  <sheetData>
    <row r="1" spans="1:26" ht="25.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26" ht="25.5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26" ht="25.5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26" ht="14.45" customHeight="1" x14ac:dyDescent="0.2"/>
    <row r="5" spans="1:26" ht="24" x14ac:dyDescent="0.2">
      <c r="A5" s="1" t="s">
        <v>23</v>
      </c>
      <c r="B5" s="45" t="s">
        <v>24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26" ht="14.45" customHeight="1" x14ac:dyDescent="0.2">
      <c r="D6" s="2" t="s">
        <v>7</v>
      </c>
      <c r="F6" s="46" t="s">
        <v>8</v>
      </c>
      <c r="G6" s="46"/>
      <c r="H6" s="46"/>
      <c r="J6" s="2" t="s">
        <v>9</v>
      </c>
    </row>
    <row r="7" spans="1:26" ht="42" x14ac:dyDescent="0.2">
      <c r="A7" s="46" t="s">
        <v>25</v>
      </c>
      <c r="B7" s="46"/>
      <c r="D7" s="2" t="s">
        <v>26</v>
      </c>
      <c r="F7" s="2" t="s">
        <v>27</v>
      </c>
      <c r="H7" s="2" t="s">
        <v>28</v>
      </c>
      <c r="J7" s="2" t="s">
        <v>26</v>
      </c>
      <c r="L7" s="28" t="s">
        <v>18</v>
      </c>
    </row>
    <row r="8" spans="1:26" ht="25.5" customHeight="1" x14ac:dyDescent="0.2">
      <c r="A8" s="37" t="s">
        <v>66</v>
      </c>
      <c r="B8" s="37"/>
      <c r="C8" s="15"/>
      <c r="D8" s="14">
        <v>40391570692</v>
      </c>
      <c r="E8" s="15"/>
      <c r="F8" s="14">
        <v>632565534412</v>
      </c>
      <c r="G8" s="15"/>
      <c r="H8" s="14">
        <v>655167805000</v>
      </c>
      <c r="I8" s="15"/>
      <c r="J8" s="14">
        <v>17789300104</v>
      </c>
      <c r="K8" s="15"/>
      <c r="L8" s="27">
        <f>(J8/$N$8)*100</f>
        <v>0.21444595594651808</v>
      </c>
      <c r="M8" s="15"/>
      <c r="N8" s="15">
        <v>8295470075657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5.5" customHeight="1" x14ac:dyDescent="0.2">
      <c r="A9" s="38" t="s">
        <v>67</v>
      </c>
      <c r="B9" s="38"/>
      <c r="C9" s="15"/>
      <c r="D9" s="16">
        <v>2848467</v>
      </c>
      <c r="E9" s="15"/>
      <c r="F9" s="16">
        <v>1046946810776</v>
      </c>
      <c r="G9" s="15"/>
      <c r="H9" s="16">
        <v>1046826526350</v>
      </c>
      <c r="I9" s="15"/>
      <c r="J9" s="16">
        <v>123132893</v>
      </c>
      <c r="K9" s="15"/>
      <c r="L9" s="30">
        <f>(J9/N8)*100</f>
        <v>1.4843389449542181E-3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5.5" customHeight="1" thickBot="1" x14ac:dyDescent="0.25">
      <c r="A10" s="36" t="s">
        <v>22</v>
      </c>
      <c r="B10" s="36"/>
      <c r="C10" s="15"/>
      <c r="D10" s="20">
        <f>SUM(D8:D9)</f>
        <v>40394419159</v>
      </c>
      <c r="E10" s="15"/>
      <c r="F10" s="20">
        <f>SUM(F8:F9)</f>
        <v>1679512345188</v>
      </c>
      <c r="G10" s="15"/>
      <c r="H10" s="20">
        <f>SUM(H8:H9)</f>
        <v>1701994331350</v>
      </c>
      <c r="I10" s="15"/>
      <c r="J10" s="20">
        <f>SUM(J8:J9)</f>
        <v>17912432997</v>
      </c>
      <c r="K10" s="15"/>
      <c r="L10" s="29">
        <f>SUM(L8:L9)</f>
        <v>0.21593029489147231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5.5" customHeight="1" thickTop="1" x14ac:dyDescent="0.2">
      <c r="A11" s="26"/>
      <c r="B11" s="26"/>
      <c r="C11" s="15"/>
      <c r="D11" s="16"/>
      <c r="E11" s="15"/>
      <c r="F11" s="16"/>
      <c r="G11" s="15"/>
      <c r="H11" s="16"/>
      <c r="I11" s="15"/>
      <c r="J11" s="16"/>
      <c r="K11" s="15"/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5.5" customHeight="1" x14ac:dyDescent="0.2">
      <c r="A12" s="26"/>
      <c r="B12" s="26"/>
      <c r="C12" s="15"/>
      <c r="D12" s="16"/>
      <c r="E12" s="15"/>
      <c r="F12" s="16"/>
      <c r="G12" s="15"/>
      <c r="H12" s="16"/>
      <c r="I12" s="15"/>
      <c r="J12" s="16"/>
      <c r="K12" s="15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5.5" customHeight="1" x14ac:dyDescent="0.2">
      <c r="A13" s="26"/>
      <c r="B13" s="26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5.5" customHeight="1" x14ac:dyDescent="0.2">
      <c r="A14" s="26"/>
      <c r="B14" s="26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">
      <c r="J15" s="24">
        <v>17912432997</v>
      </c>
    </row>
    <row r="17" spans="4:10" x14ac:dyDescent="0.2">
      <c r="D17" s="21"/>
      <c r="F17" s="21"/>
      <c r="H17" s="21"/>
      <c r="J17" s="21"/>
    </row>
  </sheetData>
  <mergeCells count="9">
    <mergeCell ref="A7:B7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8"/>
  <sheetViews>
    <sheetView rightToLeft="1" tabSelected="1" view="pageBreakPreview" zoomScale="110" zoomScaleNormal="100" zoomScaleSheetLayoutView="110" workbookViewId="0">
      <selection activeCell="H28" sqref="H2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26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26" ht="21.75" customHeight="1" x14ac:dyDescent="0.2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</row>
    <row r="3" spans="1:26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26" ht="14.45" customHeight="1" x14ac:dyDescent="0.2"/>
    <row r="5" spans="1:26" ht="29.1" customHeight="1" x14ac:dyDescent="0.2">
      <c r="A5" s="1" t="s">
        <v>30</v>
      </c>
      <c r="B5" s="45" t="s">
        <v>31</v>
      </c>
      <c r="C5" s="45"/>
      <c r="D5" s="45"/>
      <c r="E5" s="45"/>
      <c r="F5" s="45"/>
      <c r="G5" s="45"/>
      <c r="H5" s="45"/>
      <c r="I5" s="45"/>
      <c r="J5" s="45"/>
    </row>
    <row r="6" spans="1:26" ht="14.45" customHeight="1" x14ac:dyDescent="0.2"/>
    <row r="7" spans="1:26" ht="21" x14ac:dyDescent="0.2">
      <c r="A7" s="46" t="s">
        <v>32</v>
      </c>
      <c r="B7" s="46"/>
      <c r="D7" s="2" t="s">
        <v>33</v>
      </c>
      <c r="F7" s="2" t="s">
        <v>26</v>
      </c>
      <c r="H7" s="2" t="s">
        <v>34</v>
      </c>
      <c r="J7" s="2" t="s">
        <v>35</v>
      </c>
    </row>
    <row r="8" spans="1:26" ht="21.75" customHeight="1" x14ac:dyDescent="0.2">
      <c r="A8" s="49" t="s">
        <v>36</v>
      </c>
      <c r="B8" s="49"/>
      <c r="C8" s="7"/>
      <c r="D8" s="6" t="s">
        <v>37</v>
      </c>
      <c r="E8" s="7"/>
      <c r="F8" s="8">
        <f>'درآمد سرمایه گذاری در سهام'!U13</f>
        <v>1819062754474</v>
      </c>
      <c r="G8" s="7"/>
      <c r="H8" s="56">
        <v>99.81</v>
      </c>
      <c r="I8" s="57"/>
      <c r="J8" s="56">
        <v>5.93</v>
      </c>
    </row>
    <row r="9" spans="1:26" ht="21.75" customHeight="1" x14ac:dyDescent="0.2">
      <c r="A9" s="38" t="s">
        <v>38</v>
      </c>
      <c r="B9" s="38"/>
      <c r="C9" s="15"/>
      <c r="D9" s="54" t="s">
        <v>69</v>
      </c>
      <c r="E9" s="15"/>
      <c r="F9" s="16">
        <f>'درآمد سپرده بانکی'!H10</f>
        <v>7381480165</v>
      </c>
      <c r="G9" s="15"/>
      <c r="H9" s="58">
        <v>0</v>
      </c>
      <c r="I9" s="59"/>
      <c r="J9" s="58">
        <v>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1.75" customHeight="1" x14ac:dyDescent="0.2">
      <c r="A10" s="44" t="s">
        <v>39</v>
      </c>
      <c r="B10" s="44"/>
      <c r="C10" s="15"/>
      <c r="D10" s="54" t="s">
        <v>70</v>
      </c>
      <c r="E10" s="15"/>
      <c r="F10" s="17">
        <f>'سایر درآمدها'!F9</f>
        <v>838893340</v>
      </c>
      <c r="G10" s="15"/>
      <c r="H10" s="60">
        <v>0.17</v>
      </c>
      <c r="I10" s="59"/>
      <c r="J10" s="60">
        <v>0.01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1.75" customHeight="1" x14ac:dyDescent="0.2">
      <c r="A11" s="48" t="s">
        <v>22</v>
      </c>
      <c r="B11" s="48"/>
      <c r="C11" s="7"/>
      <c r="D11" s="55"/>
      <c r="E11" s="7"/>
      <c r="F11" s="9">
        <f>SUM(F8:F10)</f>
        <v>1827283127979</v>
      </c>
      <c r="G11" s="7"/>
      <c r="H11" s="61">
        <f>SUM(H8:H10)</f>
        <v>99.98</v>
      </c>
      <c r="I11" s="57"/>
      <c r="J11" s="61">
        <f>SUM(J8:J10)</f>
        <v>5.9399999999999995</v>
      </c>
    </row>
    <row r="12" spans="1:26" x14ac:dyDescent="0.2">
      <c r="H12" s="33"/>
    </row>
    <row r="17" spans="4:6" x14ac:dyDescent="0.2">
      <c r="F17" s="31"/>
    </row>
    <row r="18" spans="4:6" x14ac:dyDescent="0.2">
      <c r="D18" s="25"/>
      <c r="F18" s="24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honeticPr fontId="8" type="noConversion"/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27"/>
  <sheetViews>
    <sheetView rightToLeft="1" view="pageBreakPreview" topLeftCell="A4" zoomScaleNormal="100" zoomScaleSheetLayoutView="100" workbookViewId="0">
      <selection activeCell="Q13" sqref="Q13"/>
    </sheetView>
  </sheetViews>
  <sheetFormatPr defaultRowHeight="12.75" x14ac:dyDescent="0.2"/>
  <cols>
    <col min="1" max="1" width="5.140625" customWidth="1"/>
    <col min="2" max="2" width="29.5703125" customWidth="1"/>
    <col min="3" max="3" width="1.28515625" customWidth="1"/>
    <col min="4" max="4" width="13" customWidth="1"/>
    <col min="5" max="5" width="1.28515625" customWidth="1"/>
    <col min="6" max="6" width="20" customWidth="1"/>
    <col min="7" max="7" width="1.28515625" customWidth="1"/>
    <col min="8" max="8" width="16.42578125" customWidth="1"/>
    <col min="9" max="9" width="1.28515625" customWidth="1"/>
    <col min="10" max="10" width="18.42578125" customWidth="1"/>
    <col min="11" max="11" width="1.28515625" customWidth="1"/>
    <col min="12" max="12" width="17.28515625" bestFit="1" customWidth="1"/>
    <col min="13" max="13" width="1.28515625" customWidth="1"/>
    <col min="14" max="14" width="15" bestFit="1" customWidth="1"/>
    <col min="15" max="16" width="1.28515625" customWidth="1"/>
    <col min="17" max="17" width="21.28515625" customWidth="1"/>
    <col min="18" max="18" width="1.28515625" customWidth="1"/>
    <col min="19" max="19" width="20.85546875" customWidth="1"/>
    <col min="20" max="20" width="1.28515625" customWidth="1"/>
    <col min="21" max="21" width="23.5703125" customWidth="1"/>
    <col min="22" max="22" width="1.28515625" customWidth="1"/>
    <col min="23" max="23" width="15.5703125" customWidth="1"/>
    <col min="24" max="24" width="0.28515625" customWidth="1"/>
  </cols>
  <sheetData>
    <row r="1" spans="1:26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6" ht="21.75" customHeight="1" x14ac:dyDescent="0.2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6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6" ht="14.45" customHeight="1" x14ac:dyDescent="0.2"/>
    <row r="5" spans="1:26" ht="14.45" customHeight="1" x14ac:dyDescent="0.2">
      <c r="A5" s="1" t="s">
        <v>40</v>
      </c>
      <c r="B5" s="45" t="s">
        <v>41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6" ht="14.45" customHeight="1" x14ac:dyDescent="0.2">
      <c r="D6" s="46" t="s">
        <v>42</v>
      </c>
      <c r="E6" s="46"/>
      <c r="F6" s="46"/>
      <c r="G6" s="46"/>
      <c r="H6" s="46"/>
      <c r="I6" s="46"/>
      <c r="J6" s="46"/>
      <c r="K6" s="46"/>
      <c r="L6" s="46"/>
      <c r="N6" s="46" t="s">
        <v>43</v>
      </c>
      <c r="O6" s="46"/>
      <c r="P6" s="46"/>
      <c r="Q6" s="46"/>
      <c r="R6" s="46"/>
      <c r="S6" s="46"/>
      <c r="T6" s="46"/>
      <c r="U6" s="46"/>
      <c r="V6" s="46"/>
      <c r="W6" s="46"/>
    </row>
    <row r="7" spans="1:26" ht="14.45" customHeight="1" x14ac:dyDescent="0.2">
      <c r="D7" s="3"/>
      <c r="E7" s="3"/>
      <c r="F7" s="3"/>
      <c r="G7" s="3"/>
      <c r="H7" s="3"/>
      <c r="I7" s="3"/>
      <c r="J7" s="47" t="s">
        <v>22</v>
      </c>
      <c r="K7" s="47"/>
      <c r="L7" s="47"/>
      <c r="N7" s="3"/>
      <c r="O7" s="3"/>
      <c r="P7" s="3"/>
      <c r="Q7" s="3"/>
      <c r="R7" s="3"/>
      <c r="S7" s="3"/>
      <c r="T7" s="3"/>
      <c r="U7" s="47" t="s">
        <v>22</v>
      </c>
      <c r="V7" s="47"/>
      <c r="W7" s="47"/>
    </row>
    <row r="8" spans="1:26" ht="21" x14ac:dyDescent="0.2">
      <c r="A8" s="46" t="s">
        <v>44</v>
      </c>
      <c r="B8" s="46"/>
      <c r="D8" s="2" t="s">
        <v>45</v>
      </c>
      <c r="F8" s="2" t="s">
        <v>46</v>
      </c>
      <c r="H8" s="2" t="s">
        <v>47</v>
      </c>
      <c r="J8" s="4" t="s">
        <v>26</v>
      </c>
      <c r="K8" s="3"/>
      <c r="L8" s="4" t="s">
        <v>34</v>
      </c>
      <c r="N8" s="2" t="s">
        <v>45</v>
      </c>
      <c r="P8" s="46" t="s">
        <v>46</v>
      </c>
      <c r="Q8" s="46"/>
      <c r="S8" s="2" t="s">
        <v>47</v>
      </c>
      <c r="U8" s="4" t="s">
        <v>26</v>
      </c>
      <c r="V8" s="3"/>
      <c r="W8" s="4" t="s">
        <v>34</v>
      </c>
    </row>
    <row r="9" spans="1:26" ht="21.75" customHeight="1" x14ac:dyDescent="0.2">
      <c r="A9" s="37" t="s">
        <v>48</v>
      </c>
      <c r="B9" s="37"/>
      <c r="C9" s="15"/>
      <c r="D9" s="14">
        <v>0</v>
      </c>
      <c r="E9" s="15"/>
      <c r="F9" s="14">
        <v>484235635093</v>
      </c>
      <c r="G9" s="15"/>
      <c r="H9" s="14">
        <v>8661683768</v>
      </c>
      <c r="I9" s="15"/>
      <c r="J9" s="14">
        <v>492897318861</v>
      </c>
      <c r="K9" s="15"/>
      <c r="L9" s="14">
        <v>99.55</v>
      </c>
      <c r="M9" s="15"/>
      <c r="N9" s="14">
        <v>0</v>
      </c>
      <c r="O9" s="15"/>
      <c r="P9" s="37">
        <v>1481783554161</v>
      </c>
      <c r="Q9" s="37"/>
      <c r="R9" s="15"/>
      <c r="S9" s="14">
        <v>341976797819</v>
      </c>
      <c r="T9" s="15"/>
      <c r="U9" s="14">
        <f>SUM(N9:S9)</f>
        <v>1823760351980</v>
      </c>
      <c r="V9" s="15"/>
      <c r="W9" s="14">
        <v>99.61</v>
      </c>
      <c r="X9" s="15"/>
      <c r="Y9" s="15"/>
      <c r="Z9" s="15"/>
    </row>
    <row r="10" spans="1:26" ht="21.75" customHeight="1" x14ac:dyDescent="0.2">
      <c r="A10" s="38" t="s">
        <v>49</v>
      </c>
      <c r="B10" s="38"/>
      <c r="C10" s="15"/>
      <c r="D10" s="16">
        <v>0</v>
      </c>
      <c r="E10" s="15"/>
      <c r="F10" s="16">
        <v>0</v>
      </c>
      <c r="G10" s="15"/>
      <c r="H10" s="16">
        <v>0</v>
      </c>
      <c r="I10" s="15"/>
      <c r="J10" s="16">
        <v>0</v>
      </c>
      <c r="K10" s="15"/>
      <c r="L10" s="16">
        <v>0</v>
      </c>
      <c r="M10" s="15"/>
      <c r="N10" s="16">
        <v>0</v>
      </c>
      <c r="O10" s="15"/>
      <c r="P10" s="38">
        <v>0</v>
      </c>
      <c r="Q10" s="38"/>
      <c r="R10" s="15"/>
      <c r="S10" s="16">
        <v>-502909248</v>
      </c>
      <c r="T10" s="15"/>
      <c r="U10" s="16">
        <f>SUM(N10:S10)</f>
        <v>-502909248</v>
      </c>
      <c r="V10" s="15"/>
      <c r="W10" s="22">
        <v>-0.03</v>
      </c>
      <c r="X10" s="15"/>
      <c r="Y10" s="15"/>
      <c r="Z10" s="15"/>
    </row>
    <row r="11" spans="1:26" ht="21.75" customHeight="1" x14ac:dyDescent="0.2">
      <c r="A11" s="38" t="s">
        <v>50</v>
      </c>
      <c r="B11" s="38"/>
      <c r="C11" s="15"/>
      <c r="D11" s="16">
        <v>0</v>
      </c>
      <c r="E11" s="15"/>
      <c r="F11" s="16">
        <v>-38150182</v>
      </c>
      <c r="G11" s="15"/>
      <c r="H11" s="16">
        <v>0</v>
      </c>
      <c r="I11" s="15"/>
      <c r="J11" s="16">
        <v>-38150182</v>
      </c>
      <c r="K11" s="15"/>
      <c r="L11" s="22">
        <v>-0.01</v>
      </c>
      <c r="M11" s="15"/>
      <c r="N11" s="16">
        <v>0</v>
      </c>
      <c r="O11" s="15"/>
      <c r="P11" s="38">
        <v>-38150182</v>
      </c>
      <c r="Q11" s="38"/>
      <c r="R11" s="15"/>
      <c r="S11" s="16">
        <v>0</v>
      </c>
      <c r="T11" s="15"/>
      <c r="U11" s="16">
        <f t="shared" ref="U11:U12" si="0">SUM(N11:S11)</f>
        <v>-38150182</v>
      </c>
      <c r="V11" s="15"/>
      <c r="W11" s="16">
        <v>0</v>
      </c>
      <c r="X11" s="15"/>
      <c r="Y11" s="15"/>
      <c r="Z11" s="15"/>
    </row>
    <row r="12" spans="1:26" ht="21.75" customHeight="1" x14ac:dyDescent="0.2">
      <c r="A12" s="44" t="s">
        <v>20</v>
      </c>
      <c r="B12" s="44"/>
      <c r="C12" s="15"/>
      <c r="D12" s="17">
        <v>0</v>
      </c>
      <c r="E12" s="15"/>
      <c r="F12" s="17">
        <v>1318350000</v>
      </c>
      <c r="G12" s="15"/>
      <c r="H12" s="17">
        <v>0</v>
      </c>
      <c r="I12" s="15"/>
      <c r="J12" s="17">
        <v>1318350000</v>
      </c>
      <c r="K12" s="15"/>
      <c r="L12" s="17">
        <v>0.27</v>
      </c>
      <c r="M12" s="15"/>
      <c r="N12" s="17">
        <v>0</v>
      </c>
      <c r="O12" s="15"/>
      <c r="P12" s="38">
        <v>-4156538076</v>
      </c>
      <c r="Q12" s="44"/>
      <c r="R12" s="15"/>
      <c r="S12" s="17">
        <v>0</v>
      </c>
      <c r="T12" s="15"/>
      <c r="U12" s="16">
        <f t="shared" si="0"/>
        <v>-4156538076</v>
      </c>
      <c r="V12" s="15"/>
      <c r="W12" s="23">
        <v>-0.23</v>
      </c>
      <c r="X12" s="15"/>
      <c r="Y12" s="15"/>
      <c r="Z12" s="15"/>
    </row>
    <row r="13" spans="1:26" ht="21.75" customHeight="1" thickBot="1" x14ac:dyDescent="0.25">
      <c r="A13" s="48" t="s">
        <v>22</v>
      </c>
      <c r="B13" s="48"/>
      <c r="C13" s="7"/>
      <c r="D13" s="9">
        <v>0</v>
      </c>
      <c r="E13" s="7"/>
      <c r="F13" s="9">
        <f>SUM(F9:F12)</f>
        <v>485515834911</v>
      </c>
      <c r="G13" s="7"/>
      <c r="H13" s="9">
        <f>SUM(H9:H12)</f>
        <v>8661683768</v>
      </c>
      <c r="I13" s="7"/>
      <c r="J13" s="9">
        <f>SUM(J9:J12)</f>
        <v>494177518679</v>
      </c>
      <c r="K13" s="7"/>
      <c r="L13" s="13">
        <f>SUM(L9:L12)</f>
        <v>99.809999999999988</v>
      </c>
      <c r="M13" s="7"/>
      <c r="N13" s="9">
        <v>0</v>
      </c>
      <c r="O13" s="7"/>
      <c r="P13" s="15">
        <f>SUM(P9:P12)</f>
        <v>1477588865903</v>
      </c>
      <c r="Q13" s="9">
        <f>SUM(P13)</f>
        <v>1477588865903</v>
      </c>
      <c r="R13" s="7"/>
      <c r="S13" s="9">
        <f>SUM(S9:S12)</f>
        <v>341473888571</v>
      </c>
      <c r="T13" s="7"/>
      <c r="U13" s="9">
        <f>SUM(U9:U12)</f>
        <v>1819062754474</v>
      </c>
      <c r="V13" s="7"/>
      <c r="W13" s="13">
        <f>SUM(W9:W12)</f>
        <v>99.35</v>
      </c>
    </row>
    <row r="14" spans="1:26" ht="13.5" thickTop="1" x14ac:dyDescent="0.2">
      <c r="Q14" s="24"/>
      <c r="S14" s="24"/>
    </row>
    <row r="15" spans="1:26" x14ac:dyDescent="0.2">
      <c r="S15" s="24"/>
      <c r="U15" s="25"/>
    </row>
    <row r="16" spans="1:26" x14ac:dyDescent="0.2">
      <c r="S16" s="24"/>
    </row>
    <row r="17" spans="12:19" x14ac:dyDescent="0.2">
      <c r="S17" s="24"/>
    </row>
    <row r="19" spans="12:19" x14ac:dyDescent="0.2">
      <c r="S19" s="24"/>
    </row>
    <row r="20" spans="12:19" x14ac:dyDescent="0.2">
      <c r="S20" s="24"/>
    </row>
    <row r="23" spans="12:19" x14ac:dyDescent="0.2">
      <c r="L23" s="24"/>
    </row>
    <row r="25" spans="12:19" x14ac:dyDescent="0.2">
      <c r="L25" s="24"/>
    </row>
    <row r="27" spans="12:19" x14ac:dyDescent="0.2">
      <c r="L27" s="24"/>
    </row>
  </sheetData>
  <mergeCells count="1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3:B13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12"/>
  <sheetViews>
    <sheetView rightToLeft="1" view="pageBreakPreview" zoomScale="110" zoomScaleNormal="100" zoomScaleSheetLayoutView="110" workbookViewId="0">
      <selection activeCell="F20" sqref="F20"/>
    </sheetView>
  </sheetViews>
  <sheetFormatPr defaultRowHeight="12.75" x14ac:dyDescent="0.2"/>
  <cols>
    <col min="1" max="1" width="9.710937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4.7109375" bestFit="1" customWidth="1"/>
    <col min="7" max="7" width="1.28515625" customWidth="1"/>
    <col min="8" max="8" width="19.42578125" customWidth="1"/>
    <col min="9" max="9" width="1.28515625" customWidth="1"/>
    <col min="10" max="10" width="17.5703125" customWidth="1"/>
  </cols>
  <sheetData>
    <row r="1" spans="1:25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25" ht="21.75" customHeight="1" x14ac:dyDescent="0.2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</row>
    <row r="3" spans="1:25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25" ht="14.45" customHeight="1" x14ac:dyDescent="0.2"/>
    <row r="5" spans="1:25" ht="14.45" customHeight="1" x14ac:dyDescent="0.2">
      <c r="A5" s="32" t="s">
        <v>71</v>
      </c>
      <c r="B5" s="45" t="s">
        <v>51</v>
      </c>
      <c r="C5" s="45"/>
      <c r="D5" s="45"/>
      <c r="E5" s="45"/>
      <c r="F5" s="45"/>
      <c r="G5" s="45"/>
      <c r="H5" s="45"/>
      <c r="I5" s="45"/>
      <c r="J5" s="45"/>
    </row>
    <row r="6" spans="1:25" ht="14.45" customHeight="1" x14ac:dyDescent="0.2">
      <c r="D6" s="46" t="s">
        <v>42</v>
      </c>
      <c r="E6" s="46"/>
      <c r="F6" s="46"/>
      <c r="H6" s="46" t="s">
        <v>43</v>
      </c>
      <c r="I6" s="46"/>
      <c r="J6" s="46"/>
    </row>
    <row r="7" spans="1:25" ht="36.4" customHeight="1" x14ac:dyDescent="0.2">
      <c r="A7" s="46" t="s">
        <v>52</v>
      </c>
      <c r="B7" s="46"/>
      <c r="D7" s="5" t="s">
        <v>53</v>
      </c>
      <c r="E7" s="3"/>
      <c r="F7" s="5" t="s">
        <v>54</v>
      </c>
      <c r="H7" s="5" t="s">
        <v>53</v>
      </c>
      <c r="I7" s="3"/>
      <c r="J7" s="5" t="s">
        <v>54</v>
      </c>
    </row>
    <row r="8" spans="1:25" ht="21.75" customHeight="1" x14ac:dyDescent="0.2">
      <c r="A8" s="49" t="s">
        <v>66</v>
      </c>
      <c r="B8" s="49"/>
      <c r="C8" s="7"/>
      <c r="D8" s="8">
        <v>15149137</v>
      </c>
      <c r="E8" s="7"/>
      <c r="F8" s="8">
        <v>100</v>
      </c>
      <c r="G8" s="7"/>
      <c r="H8" s="8">
        <v>7381420922</v>
      </c>
      <c r="I8" s="7"/>
      <c r="J8" s="8">
        <v>100</v>
      </c>
    </row>
    <row r="9" spans="1:25" ht="21.75" customHeight="1" x14ac:dyDescent="0.2">
      <c r="A9" s="44" t="s">
        <v>67</v>
      </c>
      <c r="B9" s="44"/>
      <c r="C9" s="15"/>
      <c r="D9" s="17">
        <v>10776</v>
      </c>
      <c r="E9" s="15"/>
      <c r="F9" s="17">
        <v>0</v>
      </c>
      <c r="G9" s="15"/>
      <c r="H9" s="17">
        <v>59243</v>
      </c>
      <c r="I9" s="15"/>
      <c r="J9" s="17">
        <v>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21.75" customHeight="1" thickBot="1" x14ac:dyDescent="0.25">
      <c r="A10" s="36" t="s">
        <v>22</v>
      </c>
      <c r="B10" s="36"/>
      <c r="C10" s="15"/>
      <c r="D10" s="20">
        <f>SUM(D8:D9)</f>
        <v>15159913</v>
      </c>
      <c r="E10" s="15"/>
      <c r="F10" s="20">
        <v>100</v>
      </c>
      <c r="G10" s="15"/>
      <c r="H10" s="20">
        <f>SUM(H8:H9)</f>
        <v>7381480165</v>
      </c>
      <c r="I10" s="15"/>
      <c r="J10" s="20">
        <v>100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3.5" thickTop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9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0"/>
  <sheetViews>
    <sheetView rightToLeft="1" view="pageBreakPreview" zoomScale="110" zoomScaleNormal="100" zoomScaleSheetLayoutView="110" workbookViewId="0">
      <selection activeCell="M13" sqref="M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26" ht="25.5" x14ac:dyDescent="0.2">
      <c r="A1" s="34" t="s">
        <v>0</v>
      </c>
      <c r="B1" s="34"/>
      <c r="C1" s="34"/>
      <c r="D1" s="34"/>
      <c r="E1" s="34"/>
      <c r="F1" s="34"/>
    </row>
    <row r="2" spans="1:26" ht="25.5" x14ac:dyDescent="0.2">
      <c r="A2" s="34" t="s">
        <v>29</v>
      </c>
      <c r="B2" s="34"/>
      <c r="C2" s="34"/>
      <c r="D2" s="34"/>
      <c r="E2" s="34"/>
      <c r="F2" s="34"/>
    </row>
    <row r="3" spans="1:26" ht="25.5" x14ac:dyDescent="0.2">
      <c r="A3" s="34" t="s">
        <v>2</v>
      </c>
      <c r="B3" s="34"/>
      <c r="C3" s="34"/>
      <c r="D3" s="34"/>
      <c r="E3" s="34"/>
      <c r="F3" s="34"/>
    </row>
    <row r="4" spans="1:26" ht="14.45" customHeight="1" x14ac:dyDescent="0.2"/>
    <row r="5" spans="1:26" ht="29.1" customHeight="1" x14ac:dyDescent="0.2">
      <c r="A5" s="32" t="s">
        <v>72</v>
      </c>
      <c r="B5" s="45" t="s">
        <v>39</v>
      </c>
      <c r="C5" s="45"/>
      <c r="D5" s="45"/>
      <c r="E5" s="45"/>
      <c r="F5" s="45"/>
    </row>
    <row r="6" spans="1:26" ht="21" x14ac:dyDescent="0.2">
      <c r="D6" s="2" t="s">
        <v>42</v>
      </c>
      <c r="F6" s="2" t="s">
        <v>9</v>
      </c>
    </row>
    <row r="7" spans="1:26" ht="21" x14ac:dyDescent="0.2">
      <c r="A7" s="46" t="s">
        <v>39</v>
      </c>
      <c r="B7" s="46"/>
      <c r="D7" s="4" t="s">
        <v>26</v>
      </c>
      <c r="F7" s="4" t="s">
        <v>26</v>
      </c>
    </row>
    <row r="8" spans="1:26" ht="21.75" customHeight="1" x14ac:dyDescent="0.2">
      <c r="A8" s="50" t="s">
        <v>55</v>
      </c>
      <c r="B8" s="50"/>
      <c r="C8" s="15"/>
      <c r="D8" s="17">
        <v>838893340</v>
      </c>
      <c r="E8" s="15"/>
      <c r="F8" s="17">
        <v>838893340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1.75" customHeight="1" x14ac:dyDescent="0.2">
      <c r="A9" s="36" t="s">
        <v>22</v>
      </c>
      <c r="B9" s="36"/>
      <c r="C9" s="15"/>
      <c r="D9" s="20">
        <v>838893340</v>
      </c>
      <c r="E9" s="15"/>
      <c r="F9" s="20">
        <v>838893340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2"/>
  <sheetViews>
    <sheetView rightToLeft="1" view="pageBreakPreview" zoomScale="110" zoomScaleNormal="100" zoomScaleSheetLayoutView="110" workbookViewId="0">
      <selection activeCell="P8" sqref="P8"/>
    </sheetView>
  </sheetViews>
  <sheetFormatPr defaultRowHeight="12.75" x14ac:dyDescent="0.2"/>
  <cols>
    <col min="1" max="1" width="24.140625" bestFit="1" customWidth="1"/>
    <col min="2" max="2" width="0.7109375" customWidth="1"/>
    <col min="3" max="3" width="14.28515625" customWidth="1"/>
    <col min="4" max="4" width="1" customWidth="1"/>
    <col min="5" max="5" width="10.42578125" customWidth="1"/>
    <col min="6" max="6" width="0.85546875" customWidth="1"/>
    <col min="7" max="7" width="15.5703125" customWidth="1"/>
    <col min="8" max="8" width="0.85546875" customWidth="1"/>
    <col min="9" max="9" width="14.28515625" customWidth="1"/>
    <col min="10" max="10" width="1" customWidth="1"/>
    <col min="11" max="11" width="10.42578125" customWidth="1"/>
    <col min="12" max="12" width="0.7109375" customWidth="1"/>
    <col min="13" max="13" width="15.5703125" customWidth="1"/>
    <col min="14" max="14" width="0.28515625" customWidth="1"/>
  </cols>
  <sheetData>
    <row r="1" spans="1:26" ht="25.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26" ht="25.5" x14ac:dyDescent="0.2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26" ht="25.5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26" ht="14.45" customHeight="1" x14ac:dyDescent="0.2"/>
    <row r="5" spans="1:26" ht="24" x14ac:dyDescent="0.2">
      <c r="A5" s="45" t="s">
        <v>59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26" ht="21" x14ac:dyDescent="0.2">
      <c r="A6" s="46" t="s">
        <v>32</v>
      </c>
      <c r="C6" s="46" t="s">
        <v>42</v>
      </c>
      <c r="D6" s="46"/>
      <c r="E6" s="46"/>
      <c r="F6" s="46"/>
      <c r="G6" s="46"/>
      <c r="I6" s="46" t="s">
        <v>43</v>
      </c>
      <c r="J6" s="46"/>
      <c r="K6" s="46"/>
      <c r="L6" s="46"/>
      <c r="M6" s="46"/>
    </row>
    <row r="7" spans="1:26" ht="42" x14ac:dyDescent="0.2">
      <c r="A7" s="46"/>
      <c r="C7" s="5" t="s">
        <v>57</v>
      </c>
      <c r="D7" s="3"/>
      <c r="E7" s="5" t="s">
        <v>56</v>
      </c>
      <c r="F7" s="3"/>
      <c r="G7" s="5" t="s">
        <v>58</v>
      </c>
      <c r="I7" s="5" t="s">
        <v>57</v>
      </c>
      <c r="J7" s="3"/>
      <c r="K7" s="5" t="s">
        <v>56</v>
      </c>
      <c r="L7" s="3"/>
      <c r="M7" s="5" t="s">
        <v>58</v>
      </c>
    </row>
    <row r="8" spans="1:26" ht="21.75" customHeight="1" x14ac:dyDescent="0.2">
      <c r="A8" s="6" t="s">
        <v>68</v>
      </c>
      <c r="B8" s="7"/>
      <c r="C8" s="8">
        <v>15149137</v>
      </c>
      <c r="D8" s="7"/>
      <c r="E8" s="8">
        <v>0</v>
      </c>
      <c r="F8" s="7"/>
      <c r="G8" s="8">
        <v>15149137</v>
      </c>
      <c r="H8" s="7"/>
      <c r="I8" s="8">
        <v>7381420922</v>
      </c>
      <c r="J8" s="7"/>
      <c r="K8" s="8">
        <v>0</v>
      </c>
      <c r="L8" s="7"/>
      <c r="M8" s="8">
        <v>7381420922</v>
      </c>
    </row>
    <row r="9" spans="1:26" ht="21.75" customHeight="1" x14ac:dyDescent="0.2">
      <c r="A9" s="17" t="s">
        <v>67</v>
      </c>
      <c r="B9" s="15"/>
      <c r="C9" s="17">
        <v>10776</v>
      </c>
      <c r="D9" s="15"/>
      <c r="E9" s="17">
        <v>0</v>
      </c>
      <c r="F9" s="15"/>
      <c r="G9" s="17">
        <v>10776</v>
      </c>
      <c r="H9" s="15"/>
      <c r="I9" s="17">
        <v>59243</v>
      </c>
      <c r="J9" s="15"/>
      <c r="K9" s="17">
        <v>0</v>
      </c>
      <c r="L9" s="15"/>
      <c r="M9" s="17">
        <v>59243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1.75" customHeight="1" x14ac:dyDescent="0.2">
      <c r="A10" s="19" t="s">
        <v>22</v>
      </c>
      <c r="B10" s="15"/>
      <c r="C10" s="20">
        <f>SUM(C8:C9)</f>
        <v>15159913</v>
      </c>
      <c r="D10" s="15"/>
      <c r="E10" s="20">
        <v>0</v>
      </c>
      <c r="F10" s="15"/>
      <c r="G10" s="20">
        <f>SUM(G8:G9)</f>
        <v>15159913</v>
      </c>
      <c r="H10" s="15"/>
      <c r="I10" s="20">
        <f>SUM(I8:I9)</f>
        <v>7381480165</v>
      </c>
      <c r="J10" s="15"/>
      <c r="K10" s="20">
        <v>0</v>
      </c>
      <c r="L10" s="15"/>
      <c r="M10" s="20">
        <f>SUM(M8:M9)</f>
        <v>7381480165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12"/>
  <sheetViews>
    <sheetView rightToLeft="1" view="pageBreakPreview" topLeftCell="A4" zoomScale="110" zoomScaleNormal="100" zoomScaleSheetLayoutView="110" workbookViewId="0">
      <selection activeCell="Q10" sqref="Q10"/>
    </sheetView>
  </sheetViews>
  <sheetFormatPr defaultRowHeight="12.75" x14ac:dyDescent="0.2"/>
  <cols>
    <col min="1" max="1" width="24" bestFit="1" customWidth="1"/>
    <col min="2" max="2" width="1" customWidth="1"/>
    <col min="3" max="3" width="6.7109375" bestFit="1" customWidth="1"/>
    <col min="4" max="4" width="0.5703125" customWidth="1"/>
    <col min="5" max="5" width="14.28515625" customWidth="1"/>
    <col min="6" max="6" width="0.85546875" customWidth="1"/>
    <col min="7" max="7" width="15.5703125" bestFit="1" customWidth="1"/>
    <col min="8" max="8" width="0.5703125" customWidth="1"/>
    <col min="9" max="9" width="15.5703125" customWidth="1"/>
    <col min="10" max="10" width="0.7109375" customWidth="1"/>
    <col min="11" max="11" width="8.85546875" bestFit="1" customWidth="1"/>
    <col min="12" max="12" width="0.7109375" customWidth="1"/>
    <col min="13" max="13" width="18.28515625" bestFit="1" customWidth="1"/>
    <col min="14" max="14" width="0.7109375" customWidth="1"/>
    <col min="15" max="15" width="18.28515625" bestFit="1" customWidth="1"/>
    <col min="16" max="16" width="0.85546875" customWidth="1"/>
    <col min="17" max="17" width="16.85546875" bestFit="1" customWidth="1"/>
  </cols>
  <sheetData>
    <row r="1" spans="1:24" ht="25.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4" ht="25.5" x14ac:dyDescent="0.2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24" ht="25.5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24" ht="14.45" customHeight="1" x14ac:dyDescent="0.2"/>
    <row r="5" spans="1:24" ht="24" x14ac:dyDescent="0.2">
      <c r="A5" s="45" t="s">
        <v>60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4" ht="21" x14ac:dyDescent="0.2">
      <c r="A6" s="46" t="s">
        <v>32</v>
      </c>
      <c r="C6" s="46" t="s">
        <v>42</v>
      </c>
      <c r="D6" s="46"/>
      <c r="E6" s="46"/>
      <c r="F6" s="46"/>
      <c r="G6" s="46"/>
      <c r="H6" s="46"/>
      <c r="I6" s="46"/>
      <c r="K6" s="46" t="s">
        <v>43</v>
      </c>
      <c r="L6" s="46"/>
      <c r="M6" s="46"/>
      <c r="N6" s="46"/>
      <c r="O6" s="46"/>
      <c r="P6" s="46"/>
      <c r="Q6" s="46"/>
    </row>
    <row r="7" spans="1:24" ht="42" x14ac:dyDescent="0.2">
      <c r="A7" s="46"/>
      <c r="C7" s="5" t="s">
        <v>13</v>
      </c>
      <c r="D7" s="3"/>
      <c r="E7" s="5" t="s">
        <v>61</v>
      </c>
      <c r="F7" s="3"/>
      <c r="G7" s="5" t="s">
        <v>62</v>
      </c>
      <c r="H7" s="3"/>
      <c r="I7" s="5" t="s">
        <v>63</v>
      </c>
      <c r="K7" s="5" t="s">
        <v>13</v>
      </c>
      <c r="L7" s="3"/>
      <c r="M7" s="5" t="s">
        <v>61</v>
      </c>
      <c r="N7" s="3"/>
      <c r="O7" s="5" t="s">
        <v>62</v>
      </c>
      <c r="P7" s="3"/>
      <c r="Q7" s="5" t="s">
        <v>63</v>
      </c>
    </row>
    <row r="8" spans="1:24" ht="21.75" customHeight="1" x14ac:dyDescent="0.2">
      <c r="A8" s="6" t="s">
        <v>48</v>
      </c>
      <c r="B8" s="7"/>
      <c r="C8" s="8">
        <v>4330</v>
      </c>
      <c r="D8" s="7"/>
      <c r="E8" s="8">
        <v>41193148603</v>
      </c>
      <c r="F8" s="7"/>
      <c r="G8" s="8">
        <v>32531464835</v>
      </c>
      <c r="H8" s="7"/>
      <c r="I8" s="8">
        <v>8661683768</v>
      </c>
      <c r="J8" s="7"/>
      <c r="K8" s="8">
        <v>160945</v>
      </c>
      <c r="L8" s="7"/>
      <c r="M8" s="8">
        <v>1524943116887</v>
      </c>
      <c r="N8" s="7"/>
      <c r="O8" s="8">
        <v>1186634986821</v>
      </c>
      <c r="P8" s="7"/>
      <c r="Q8" s="8">
        <v>338308130066</v>
      </c>
    </row>
    <row r="9" spans="1:24" ht="21.75" customHeight="1" x14ac:dyDescent="0.2">
      <c r="A9" s="17" t="s">
        <v>49</v>
      </c>
      <c r="B9" s="15"/>
      <c r="C9" s="17">
        <v>0</v>
      </c>
      <c r="D9" s="15"/>
      <c r="E9" s="17">
        <v>0</v>
      </c>
      <c r="F9" s="15"/>
      <c r="G9" s="17">
        <v>0</v>
      </c>
      <c r="H9" s="15"/>
      <c r="I9" s="17">
        <v>0</v>
      </c>
      <c r="J9" s="15"/>
      <c r="K9" s="17">
        <v>15400</v>
      </c>
      <c r="L9" s="15"/>
      <c r="M9" s="17">
        <v>21126011900</v>
      </c>
      <c r="N9" s="15"/>
      <c r="O9" s="17">
        <v>21641818648</v>
      </c>
      <c r="P9" s="15"/>
      <c r="Q9" s="17">
        <v>-515806748</v>
      </c>
      <c r="R9" s="15"/>
      <c r="S9" s="15"/>
      <c r="T9" s="15"/>
      <c r="U9" s="15"/>
      <c r="V9" s="15"/>
      <c r="W9" s="15"/>
      <c r="X9" s="15"/>
    </row>
    <row r="10" spans="1:24" ht="21.75" customHeight="1" x14ac:dyDescent="0.2">
      <c r="A10" s="19" t="s">
        <v>22</v>
      </c>
      <c r="B10" s="15"/>
      <c r="C10" s="20">
        <f>SUM(C8:C9)</f>
        <v>4330</v>
      </c>
      <c r="D10" s="15"/>
      <c r="E10" s="20">
        <f>SUM(E8:E9)</f>
        <v>41193148603</v>
      </c>
      <c r="F10" s="15"/>
      <c r="G10" s="20">
        <f>SUM(G8:G9)</f>
        <v>32531464835</v>
      </c>
      <c r="H10" s="15"/>
      <c r="I10" s="20">
        <f>SUM(I8:I9)</f>
        <v>8661683768</v>
      </c>
      <c r="J10" s="15"/>
      <c r="K10" s="20">
        <f>SUM(K8:K9)</f>
        <v>176345</v>
      </c>
      <c r="L10" s="15"/>
      <c r="M10" s="20">
        <f>SUM(M8:M9)</f>
        <v>1546069128787</v>
      </c>
      <c r="N10" s="15"/>
      <c r="O10" s="20">
        <f>SUM(O8:O9)</f>
        <v>1208276805469</v>
      </c>
      <c r="P10" s="15"/>
      <c r="Q10" s="20">
        <f>SUM(Q8:Q9)</f>
        <v>337792323318</v>
      </c>
      <c r="R10" s="15"/>
      <c r="S10" s="15"/>
      <c r="T10" s="15"/>
      <c r="U10" s="15"/>
      <c r="V10" s="15"/>
      <c r="W10" s="15"/>
      <c r="X10" s="15"/>
    </row>
    <row r="11" spans="1:24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Mahdi Nikpay</dc:creator>
  <dc:description/>
  <cp:lastModifiedBy>Maryam Goodarzi</cp:lastModifiedBy>
  <dcterms:created xsi:type="dcterms:W3CDTF">2025-07-26T11:57:34Z</dcterms:created>
  <dcterms:modified xsi:type="dcterms:W3CDTF">2025-07-27T12:09:47Z</dcterms:modified>
</cp:coreProperties>
</file>