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صندوق طلا-12\گزارش پرتفو\1404\اردیبهشت\"/>
    </mc:Choice>
  </mc:AlternateContent>
  <xr:revisionPtr revIDLastSave="0" documentId="13_ncr:1_{676ABC35-108B-4A62-916B-10349BCA3839}" xr6:coauthVersionLast="47" xr6:coauthVersionMax="47" xr10:uidLastSave="{00000000-0000-0000-0000-000000000000}"/>
  <bookViews>
    <workbookView xWindow="-120" yWindow="-120" windowWidth="29040" windowHeight="15840" firstSheet="2" activeTab="9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3">درآمد!$A$1:$K$11</definedName>
    <definedName name="_xlnm.Print_Area" localSheetId="5">'درآمد سپرده بانکی'!$A$1:$K$10</definedName>
    <definedName name="_xlnm.Print_Area" localSheetId="4">'درآمد سرمایه گذاری در سهام'!$A$1:$X$12</definedName>
    <definedName name="_xlnm.Print_Area" localSheetId="9">'درآمد ناشی از تغییر قیمت اوراق'!$A$1:$S$10</definedName>
    <definedName name="_xlnm.Print_Area" localSheetId="8">'درآمد ناشی از فروش'!$A$1:$S$10</definedName>
    <definedName name="_xlnm.Print_Area" localSheetId="6">'سایر درآمدها'!$A$1:$G$9</definedName>
    <definedName name="_xlnm.Print_Area" localSheetId="2">سپرده!$A$1:$M$11</definedName>
    <definedName name="_xlnm.Print_Area" localSheetId="1">سهام!$A$1:$AC$12</definedName>
    <definedName name="_xlnm.Print_Area" localSheetId="7">'سود سپرده بانکی'!$A$1:$N$10</definedName>
    <definedName name="_xlnm.Print_Area" localSheetId="0">'صورت وضعیت'!$A$1:$C$30</definedName>
  </definedNames>
  <calcPr calcId="191029" iterateCount="1000" iterateDelta="9.9999999999999995E-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8" l="1"/>
  <c r="F9" i="8"/>
  <c r="F8" i="8"/>
  <c r="F10" i="8"/>
  <c r="U10" i="9"/>
  <c r="U11" i="9"/>
  <c r="U9" i="9"/>
  <c r="U12" i="9" s="1"/>
  <c r="V12" i="2"/>
  <c r="T12" i="2"/>
  <c r="L11" i="7"/>
  <c r="F11" i="8" l="1"/>
</calcChain>
</file>

<file path=xl/sharedStrings.xml><?xml version="1.0" encoding="utf-8"?>
<sst xmlns="http://schemas.openxmlformats.org/spreadsheetml/2006/main" count="169" uniqueCount="71">
  <si>
    <t>صندوق سرمایه گذاری در اوراق بهادار مبتنی بر طلای دماوند</t>
  </si>
  <si>
    <t>صورت وضعیت پرتفوی</t>
  </si>
  <si>
    <t>برای ماه منتهی به 1404/02/31</t>
  </si>
  <si>
    <t>-1</t>
  </si>
  <si>
    <t>سرمایه گذاری ها</t>
  </si>
  <si>
    <t>-1-1</t>
  </si>
  <si>
    <t>سرمایه گذاری در سهام و حق تقدم سهام</t>
  </si>
  <si>
    <t>1404/01/31</t>
  </si>
  <si>
    <t>تغییرات طی دوره</t>
  </si>
  <si>
    <t>1404/02/31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</si>
  <si>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</si>
  <si>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</si>
  <si>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</si>
  <si>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</si>
  <si>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</si>
  <si>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</si>
  <si>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</si>
  <si>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</si>
  <si>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</si>
  <si>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تمام سکه طرح جدید0312 رفاه</t>
  </si>
  <si>
    <t>گواهي سپرده کالايي شمش طلا</t>
  </si>
  <si>
    <t>گواهی سپرده سکه طلا CD1GOC0001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</si>
  <si>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</si>
  <si>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</si>
  <si>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</si>
  <si>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</si>
  <si>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</si>
  <si>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</si>
  <si>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</si>
  <si>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</si>
  <si>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</si>
  <si>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</si>
  <si>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</si>
  <si>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</si>
  <si>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</si>
  <si>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</si>
  <si>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</si>
  <si>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</si>
  <si>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</si>
  <si>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</si>
  <si>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</si>
  <si>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</si>
  <si>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</si>
  <si>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</si>
  <si>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</si>
  <si>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</si>
  <si>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</si>
  <si>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</si>
  <si>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</si>
  <si>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</si>
  <si>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</si>
  <si>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</si>
  <si>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</si>
  <si>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</si>
  <si>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</si>
  <si>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</si>
  <si>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</si>
  <si>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</si>
  <si>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</si>
  <si>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</si>
  <si>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</si>
  <si>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</si>
  <si>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</si>
  <si>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</si>
  <si>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</si>
  <si>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</si>
  <si>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</si>
  <si>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</si>
  <si>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سپرده کوتاه مدت بانک پاسارگاد </t>
  </si>
  <si>
    <t>سپرده کوتاه مدت بانک ملت</t>
  </si>
  <si>
    <t xml:space="preserve">سپرده کوتاه مدت بانک ملت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</si>
</sst>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10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name val="Arial"/>
      <family val="2"/>
      <charset val="178"/>
    </font>
    <font>
      <b/>
      <sz val="12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4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5" fillId="0" borderId="2" xfId="0" applyFont="1" applyBorder="1" applyAlignment="1">
      <alignment horizontal="center" vertical="top"/>
    </xf>
    <xf numFmtId="0" fontId="0" fillId="0" borderId="0" xfId="0" applyAlignment="1">
      <alignment horizontal="center"/>
    </xf>
    <xf numFmtId="3" fontId="5" fillId="0" borderId="2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3" fontId="5" fillId="0" borderId="4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37" fontId="0" fillId="0" borderId="0" xfId="0" applyNumberFormat="1" applyAlignment="1">
      <alignment horizontal="left"/>
    </xf>
    <xf numFmtId="37" fontId="5" fillId="0" borderId="2" xfId="0" applyNumberFormat="1" applyFont="1" applyBorder="1" applyAlignment="1">
      <alignment horizontal="right" vertical="top"/>
    </xf>
    <xf numFmtId="37" fontId="5" fillId="0" borderId="0" xfId="0" applyNumberFormat="1" applyFont="1" applyAlignment="1">
      <alignment horizontal="right" vertical="top"/>
    </xf>
    <xf numFmtId="37" fontId="5" fillId="0" borderId="4" xfId="0" applyNumberFormat="1" applyFont="1" applyBorder="1" applyAlignment="1">
      <alignment horizontal="right" vertical="top"/>
    </xf>
    <xf numFmtId="37" fontId="5" fillId="0" borderId="5" xfId="0" applyNumberFormat="1" applyFont="1" applyBorder="1" applyAlignment="1">
      <alignment horizontal="right" vertical="top"/>
    </xf>
    <xf numFmtId="37" fontId="0" fillId="0" borderId="0" xfId="0" applyNumberFormat="1" applyAlignment="1">
      <alignment horizontal="center"/>
    </xf>
    <xf numFmtId="37" fontId="5" fillId="0" borderId="2" xfId="0" applyNumberFormat="1" applyFont="1" applyBorder="1" applyAlignment="1">
      <alignment horizontal="center" vertical="top"/>
    </xf>
    <xf numFmtId="37" fontId="5" fillId="0" borderId="0" xfId="0" applyNumberFormat="1" applyFont="1" applyAlignment="1">
      <alignment horizontal="center" vertical="top"/>
    </xf>
    <xf numFmtId="37" fontId="0" fillId="0" borderId="4" xfId="0" applyNumberFormat="1" applyBorder="1" applyAlignment="1">
      <alignment horizontal="center"/>
    </xf>
    <xf numFmtId="37" fontId="5" fillId="0" borderId="4" xfId="0" applyNumberFormat="1" applyFont="1" applyBorder="1" applyAlignment="1">
      <alignment horizontal="center" vertical="top"/>
    </xf>
    <xf numFmtId="37" fontId="5" fillId="0" borderId="0" xfId="0" applyNumberFormat="1" applyFont="1" applyBorder="1" applyAlignment="1">
      <alignment horizontal="center" vertical="top"/>
    </xf>
    <xf numFmtId="37" fontId="5" fillId="0" borderId="5" xfId="0" applyNumberFormat="1" applyFont="1" applyBorder="1" applyAlignment="1">
      <alignment horizontal="center" vertical="top"/>
    </xf>
    <xf numFmtId="37" fontId="0" fillId="0" borderId="0" xfId="0" applyNumberFormat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37" fontId="9" fillId="0" borderId="2" xfId="0" applyNumberFormat="1" applyFont="1" applyFill="1" applyBorder="1" applyAlignment="1">
      <alignment horizontal="center" vertical="top"/>
    </xf>
    <xf numFmtId="37" fontId="9" fillId="0" borderId="0" xfId="0" applyNumberFormat="1" applyFont="1" applyFill="1" applyAlignment="1">
      <alignment horizontal="center" vertical="top"/>
    </xf>
    <xf numFmtId="37" fontId="9" fillId="0" borderId="4" xfId="0" applyNumberFormat="1" applyFont="1" applyFill="1" applyBorder="1" applyAlignment="1">
      <alignment horizontal="center" vertical="top"/>
    </xf>
    <xf numFmtId="37" fontId="9" fillId="0" borderId="5" xfId="0" applyNumberFormat="1" applyFont="1" applyFill="1" applyBorder="1" applyAlignment="1">
      <alignment horizontal="center" vertical="top"/>
    </xf>
    <xf numFmtId="0" fontId="7" fillId="0" borderId="0" xfId="0" applyFont="1" applyFill="1" applyAlignment="1">
      <alignment horizontal="left"/>
    </xf>
    <xf numFmtId="37" fontId="5" fillId="0" borderId="6" xfId="0" applyNumberFormat="1" applyFont="1" applyBorder="1" applyAlignment="1">
      <alignment horizontal="center" vertical="top"/>
    </xf>
    <xf numFmtId="164" fontId="0" fillId="0" borderId="0" xfId="1" applyNumberFormat="1" applyFont="1" applyAlignment="1">
      <alignment horizontal="left"/>
    </xf>
    <xf numFmtId="4" fontId="5" fillId="0" borderId="2" xfId="0" applyNumberFormat="1" applyFont="1" applyFill="1" applyBorder="1" applyAlignment="1">
      <alignment horizontal="center" vertical="top"/>
    </xf>
    <xf numFmtId="165" fontId="5" fillId="0" borderId="0" xfId="0" applyNumberFormat="1" applyFont="1" applyFill="1" applyAlignment="1">
      <alignment horizontal="center" vertical="top"/>
    </xf>
    <xf numFmtId="4" fontId="5" fillId="0" borderId="5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37" fontId="5" fillId="0" borderId="4" xfId="0" applyNumberFormat="1" applyFont="1" applyBorder="1" applyAlignment="1">
      <alignment horizontal="center" vertical="top"/>
    </xf>
    <xf numFmtId="37" fontId="5" fillId="0" borderId="0" xfId="0" applyNumberFormat="1" applyFont="1" applyAlignment="1">
      <alignment horizontal="center" vertical="top"/>
    </xf>
    <xf numFmtId="37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7" fontId="5" fillId="0" borderId="2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7" fontId="5" fillId="0" borderId="0" xfId="0" applyNumberFormat="1" applyFont="1" applyAlignment="1">
      <alignment horizontal="right" vertical="top"/>
    </xf>
    <xf numFmtId="37" fontId="5" fillId="0" borderId="4" xfId="0" applyNumberFormat="1" applyFont="1" applyBorder="1" applyAlignment="1">
      <alignment horizontal="right" vertical="top"/>
    </xf>
    <xf numFmtId="37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4075811</xdr:colOff>
      <xdr:row>3</xdr:row>
      <xdr:rowOff>47625</xdr:rowOff>
    </xdr:from>
    <xdr:to>
      <xdr:col>2</xdr:col>
      <xdr:colOff>142875</xdr:colOff>
      <xdr:row>9</xdr:row>
      <xdr:rowOff>16764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D137F2-36C6-56AE-1A7B-9692CCA3E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807125" y="952500"/>
          <a:ext cx="3941064" cy="3636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view="pageBreakPreview" zoomScale="60" zoomScaleNormal="100" workbookViewId="0">
      <selection activeCell="O24" sqref="O24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51" t="s">
        <v>0</v>
      </c>
      <c r="B1" s="51"/>
      <c r="C1" s="51"/>
    </row>
    <row r="2" spans="1:3" ht="21.75" customHeight="1" x14ac:dyDescent="0.2">
      <c r="A2" s="51" t="s">
        <v>1</v>
      </c>
      <c r="B2" s="51"/>
      <c r="C2" s="51"/>
    </row>
    <row r="3" spans="1:3" ht="21.75" customHeight="1" x14ac:dyDescent="0.2">
      <c r="A3" s="51" t="s">
        <v>2</v>
      </c>
      <c r="B3" s="51"/>
      <c r="C3" s="51"/>
    </row>
    <row r="4" spans="1:3" ht="7.35" customHeight="1" x14ac:dyDescent="0.2"/>
    <row r="5" spans="1:3" ht="123.6" customHeight="1" x14ac:dyDescent="0.2">
      <c r="B5" s="52"/>
    </row>
    <row r="6" spans="1:3" ht="123.6" customHeight="1" x14ac:dyDescent="0.2">
      <c r="B6" s="52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scale="6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0"/>
  <sheetViews>
    <sheetView rightToLeft="1" tabSelected="1" view="pageBreakPreview" zoomScaleNormal="100" zoomScaleSheetLayoutView="100" workbookViewId="0">
      <selection activeCell="G32" sqref="G32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7.7109375" bestFit="1" customWidth="1"/>
    <col min="6" max="6" width="1.28515625" customWidth="1"/>
    <col min="7" max="7" width="17.85546875" bestFit="1" customWidth="1"/>
    <col min="8" max="8" width="1.28515625" customWidth="1"/>
    <col min="9" max="9" width="19.85546875" customWidth="1"/>
    <col min="10" max="10" width="1.28515625" customWidth="1"/>
    <col min="11" max="11" width="10.42578125" customWidth="1"/>
    <col min="12" max="12" width="1.28515625" customWidth="1"/>
    <col min="13" max="13" width="17.7109375" bestFit="1" customWidth="1"/>
    <col min="14" max="14" width="1.28515625" customWidth="1"/>
    <col min="15" max="15" width="17.570312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8" ht="21.75" customHeight="1" x14ac:dyDescent="0.2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ht="14.45" customHeight="1" x14ac:dyDescent="0.2"/>
    <row r="5" spans="1:18" ht="14.45" customHeight="1" x14ac:dyDescent="0.2">
      <c r="A5" s="59" t="s">
        <v>66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14.45" customHeight="1" x14ac:dyDescent="0.2">
      <c r="A6" s="56" t="s">
        <v>32</v>
      </c>
      <c r="C6" s="56" t="s">
        <v>44</v>
      </c>
      <c r="D6" s="56"/>
      <c r="E6" s="56"/>
      <c r="F6" s="56"/>
      <c r="G6" s="56"/>
      <c r="H6" s="56"/>
      <c r="I6" s="56"/>
      <c r="K6" s="56" t="s">
        <v>45</v>
      </c>
      <c r="L6" s="56"/>
      <c r="M6" s="56"/>
      <c r="N6" s="56"/>
      <c r="O6" s="56"/>
      <c r="P6" s="56"/>
      <c r="Q6" s="56"/>
      <c r="R6" s="56"/>
    </row>
    <row r="7" spans="1:18" ht="29.1" customHeight="1" x14ac:dyDescent="0.2">
      <c r="A7" s="56"/>
      <c r="C7" s="11" t="s">
        <v>13</v>
      </c>
      <c r="D7" s="3"/>
      <c r="E7" s="11" t="s">
        <v>15</v>
      </c>
      <c r="F7" s="3"/>
      <c r="G7" s="11" t="s">
        <v>64</v>
      </c>
      <c r="H7" s="3"/>
      <c r="I7" s="11" t="s">
        <v>67</v>
      </c>
      <c r="K7" s="11" t="s">
        <v>13</v>
      </c>
      <c r="L7" s="3"/>
      <c r="M7" s="11" t="s">
        <v>15</v>
      </c>
      <c r="N7" s="3"/>
      <c r="O7" s="11" t="s">
        <v>64</v>
      </c>
      <c r="P7" s="3"/>
      <c r="Q7" s="73" t="s">
        <v>67</v>
      </c>
      <c r="R7" s="73"/>
    </row>
    <row r="8" spans="1:18" ht="21.75" customHeight="1" x14ac:dyDescent="0.2">
      <c r="A8" s="5" t="s">
        <v>50</v>
      </c>
      <c r="C8" s="6">
        <v>711000</v>
      </c>
      <c r="E8" s="6">
        <v>6170854320000</v>
      </c>
      <c r="G8" s="6">
        <v>5917361503665</v>
      </c>
      <c r="I8" s="6">
        <v>253492816335</v>
      </c>
      <c r="K8" s="6">
        <v>711000</v>
      </c>
      <c r="M8" s="6">
        <v>6170854320000</v>
      </c>
      <c r="O8" s="6">
        <v>5322213573454</v>
      </c>
      <c r="Q8" s="70">
        <v>848640746546</v>
      </c>
      <c r="R8" s="70"/>
    </row>
    <row r="9" spans="1:18" ht="21.75" customHeight="1" x14ac:dyDescent="0.2">
      <c r="A9" s="7" t="s">
        <v>21</v>
      </c>
      <c r="C9" s="8">
        <v>30</v>
      </c>
      <c r="E9" s="8">
        <v>22172250000</v>
      </c>
      <c r="G9" s="8">
        <v>21527816550</v>
      </c>
      <c r="I9" s="8">
        <v>644433450</v>
      </c>
      <c r="K9" s="8">
        <v>30</v>
      </c>
      <c r="M9" s="8">
        <v>22172250000</v>
      </c>
      <c r="O9" s="8">
        <v>28186463076</v>
      </c>
      <c r="Q9" s="71">
        <v>-6014213076</v>
      </c>
      <c r="R9" s="71"/>
    </row>
    <row r="10" spans="1:18" ht="21.75" customHeight="1" x14ac:dyDescent="0.2">
      <c r="A10" s="9" t="s">
        <v>22</v>
      </c>
      <c r="C10" s="10">
        <v>711030</v>
      </c>
      <c r="E10" s="10">
        <v>6193026570000</v>
      </c>
      <c r="G10" s="10">
        <v>5938889320215</v>
      </c>
      <c r="I10" s="10">
        <v>254137249785</v>
      </c>
      <c r="K10" s="10">
        <v>711030</v>
      </c>
      <c r="M10" s="10">
        <v>6193026570000</v>
      </c>
      <c r="O10" s="10">
        <v>5350400036530</v>
      </c>
      <c r="Q10" s="72">
        <v>842626533470</v>
      </c>
      <c r="R10" s="72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2"/>
  <sheetViews>
    <sheetView rightToLeft="1" view="pageBreakPreview" zoomScale="80" zoomScaleNormal="100" zoomScaleSheetLayoutView="80" workbookViewId="0">
      <selection activeCell="N11" sqref="N11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20.42578125" customWidth="1"/>
    <col min="9" max="9" width="1.28515625" customWidth="1"/>
    <col min="10" max="10" width="19.140625" customWidth="1"/>
    <col min="11" max="11" width="1.28515625" customWidth="1"/>
    <col min="12" max="12" width="14.28515625" customWidth="1"/>
    <col min="13" max="13" width="1.28515625" customWidth="1"/>
    <col min="14" max="14" width="18.42578125" customWidth="1"/>
    <col min="15" max="15" width="1.28515625" customWidth="1"/>
    <col min="16" max="16" width="14.28515625" customWidth="1"/>
    <col min="17" max="17" width="1.28515625" customWidth="1"/>
    <col min="18" max="18" width="20.140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8.7109375" customWidth="1"/>
    <col min="25" max="25" width="1.28515625" customWidth="1"/>
    <col min="26" max="26" width="21.140625" customWidth="1"/>
    <col min="27" max="27" width="1.28515625" customWidth="1"/>
    <col min="28" max="28" width="20.5703125" style="45" customWidth="1"/>
    <col min="29" max="29" width="0.28515625" customWidth="1"/>
  </cols>
  <sheetData>
    <row r="1" spans="1:28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ht="21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</row>
    <row r="3" spans="1:28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</row>
    <row r="4" spans="1:28" ht="14.45" customHeight="1" x14ac:dyDescent="0.2">
      <c r="A4" s="1" t="s">
        <v>3</v>
      </c>
      <c r="B4" s="59" t="s">
        <v>4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</row>
    <row r="5" spans="1:28" ht="14.45" customHeight="1" x14ac:dyDescent="0.2">
      <c r="A5" s="59" t="s">
        <v>5</v>
      </c>
      <c r="B5" s="59"/>
      <c r="C5" s="59" t="s">
        <v>6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ht="14.45" customHeight="1" x14ac:dyDescent="0.2">
      <c r="F6" s="56" t="s">
        <v>7</v>
      </c>
      <c r="G6" s="56"/>
      <c r="H6" s="56"/>
      <c r="I6" s="56"/>
      <c r="J6" s="56"/>
      <c r="L6" s="56" t="s">
        <v>8</v>
      </c>
      <c r="M6" s="56"/>
      <c r="N6" s="56"/>
      <c r="O6" s="56"/>
      <c r="P6" s="56"/>
      <c r="Q6" s="56"/>
      <c r="R6" s="56"/>
      <c r="T6" s="56" t="s">
        <v>9</v>
      </c>
      <c r="U6" s="56"/>
      <c r="V6" s="56"/>
      <c r="W6" s="56"/>
      <c r="X6" s="56"/>
      <c r="Y6" s="56"/>
      <c r="Z6" s="56"/>
      <c r="AA6" s="56"/>
      <c r="AB6" s="56"/>
    </row>
    <row r="7" spans="1:28" ht="14.45" customHeight="1" x14ac:dyDescent="0.2">
      <c r="F7" s="3"/>
      <c r="G7" s="3"/>
      <c r="H7" s="3"/>
      <c r="I7" s="3"/>
      <c r="J7" s="3"/>
      <c r="L7" s="58" t="s">
        <v>10</v>
      </c>
      <c r="M7" s="58"/>
      <c r="N7" s="58"/>
      <c r="O7" s="3"/>
      <c r="P7" s="58" t="s">
        <v>11</v>
      </c>
      <c r="Q7" s="58"/>
      <c r="R7" s="58"/>
      <c r="T7" s="3"/>
      <c r="U7" s="3"/>
      <c r="V7" s="3"/>
      <c r="W7" s="3"/>
      <c r="X7" s="3"/>
      <c r="Y7" s="3"/>
      <c r="Z7" s="3"/>
      <c r="AA7" s="3"/>
      <c r="AB7" s="39"/>
    </row>
    <row r="8" spans="1:28" ht="14.45" customHeight="1" x14ac:dyDescent="0.2">
      <c r="A8" s="56" t="s">
        <v>12</v>
      </c>
      <c r="B8" s="56"/>
      <c r="C8" s="56"/>
      <c r="E8" s="56" t="s">
        <v>13</v>
      </c>
      <c r="F8" s="56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40" t="s">
        <v>18</v>
      </c>
    </row>
    <row r="9" spans="1:28" s="31" customFormat="1" ht="21.75" customHeight="1" x14ac:dyDescent="0.2">
      <c r="A9" s="57" t="s">
        <v>19</v>
      </c>
      <c r="B9" s="57"/>
      <c r="C9" s="57"/>
      <c r="E9" s="57">
        <v>14000</v>
      </c>
      <c r="F9" s="57"/>
      <c r="H9" s="32">
        <v>10820909400</v>
      </c>
      <c r="J9" s="32">
        <v>10030136637.5</v>
      </c>
      <c r="L9" s="32">
        <v>0</v>
      </c>
      <c r="N9" s="32">
        <v>0</v>
      </c>
      <c r="P9" s="32">
        <v>-14000</v>
      </c>
      <c r="R9" s="32">
        <v>10305102500</v>
      </c>
      <c r="T9" s="32">
        <v>0</v>
      </c>
      <c r="V9" s="32">
        <v>0</v>
      </c>
      <c r="X9" s="32">
        <v>0</v>
      </c>
      <c r="Z9" s="32">
        <v>0</v>
      </c>
      <c r="AB9" s="41">
        <v>0</v>
      </c>
    </row>
    <row r="10" spans="1:28" s="31" customFormat="1" ht="21.75" customHeight="1" x14ac:dyDescent="0.2">
      <c r="A10" s="54" t="s">
        <v>20</v>
      </c>
      <c r="B10" s="54"/>
      <c r="C10" s="54"/>
      <c r="E10" s="54">
        <v>684600</v>
      </c>
      <c r="F10" s="54"/>
      <c r="H10" s="33">
        <v>5072561630297</v>
      </c>
      <c r="J10" s="33">
        <v>5667709560508.7998</v>
      </c>
      <c r="L10" s="33">
        <v>41325</v>
      </c>
      <c r="N10" s="33">
        <v>360616047161</v>
      </c>
      <c r="P10" s="33">
        <v>-14925</v>
      </c>
      <c r="R10" s="33">
        <v>127614977062</v>
      </c>
      <c r="T10" s="33">
        <v>711000</v>
      </c>
      <c r="V10" s="33">
        <v>8700000</v>
      </c>
      <c r="X10" s="33">
        <v>5322213573454</v>
      </c>
      <c r="Z10" s="33">
        <v>6170854320000</v>
      </c>
      <c r="AB10" s="42">
        <v>99.05</v>
      </c>
    </row>
    <row r="11" spans="1:28" s="31" customFormat="1" ht="21.75" customHeight="1" x14ac:dyDescent="0.2">
      <c r="A11" s="53" t="s">
        <v>21</v>
      </c>
      <c r="B11" s="53"/>
      <c r="C11" s="53"/>
      <c r="D11" s="34"/>
      <c r="E11" s="54">
        <v>30</v>
      </c>
      <c r="F11" s="53"/>
      <c r="H11" s="35">
        <v>28186463076</v>
      </c>
      <c r="J11" s="35">
        <v>21527816550</v>
      </c>
      <c r="L11" s="35">
        <v>0</v>
      </c>
      <c r="N11" s="35">
        <v>0</v>
      </c>
      <c r="P11" s="35">
        <v>0</v>
      </c>
      <c r="R11" s="35">
        <v>0</v>
      </c>
      <c r="T11" s="36">
        <v>30</v>
      </c>
      <c r="V11" s="36">
        <v>740000000</v>
      </c>
      <c r="X11" s="35">
        <v>28186463076</v>
      </c>
      <c r="Z11" s="35">
        <v>22172250000</v>
      </c>
      <c r="AB11" s="43">
        <v>0.36</v>
      </c>
    </row>
    <row r="12" spans="1:28" s="31" customFormat="1" ht="21.75" customHeight="1" x14ac:dyDescent="0.2">
      <c r="A12" s="55" t="s">
        <v>22</v>
      </c>
      <c r="B12" s="55"/>
      <c r="C12" s="55"/>
      <c r="D12" s="55"/>
      <c r="F12" s="37">
        <v>698630</v>
      </c>
      <c r="H12" s="37">
        <v>5111569002773</v>
      </c>
      <c r="J12" s="37">
        <v>5699267513696.2998</v>
      </c>
      <c r="L12" s="37">
        <v>41325</v>
      </c>
      <c r="N12" s="37">
        <v>360616047161</v>
      </c>
      <c r="P12" s="37">
        <v>-28925</v>
      </c>
      <c r="R12" s="37">
        <v>137920079562</v>
      </c>
      <c r="T12" s="46">
        <f>SUM(T9:T11)</f>
        <v>711030</v>
      </c>
      <c r="U12" s="38"/>
      <c r="V12" s="46">
        <f>SUM(V9:V11)</f>
        <v>748700000</v>
      </c>
      <c r="X12" s="37">
        <v>5350400036530</v>
      </c>
      <c r="Z12" s="37">
        <v>6193026570000</v>
      </c>
      <c r="AB12" s="44">
        <v>99.41</v>
      </c>
    </row>
  </sheetData>
  <mergeCells count="2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11:C11"/>
    <mergeCell ref="E11:F11"/>
    <mergeCell ref="A12:D12"/>
    <mergeCell ref="A8:C8"/>
    <mergeCell ref="E8:F8"/>
    <mergeCell ref="A9:C9"/>
    <mergeCell ref="E9:F9"/>
    <mergeCell ref="A10:C10"/>
    <mergeCell ref="E10:F10"/>
  </mergeCells>
  <pageMargins left="0.39" right="0.39" top="0.39" bottom="0.39" header="0" footer="0"/>
  <pageSetup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6"/>
  <sheetViews>
    <sheetView rightToLeft="1" view="pageBreakPreview" zoomScaleNormal="100" zoomScaleSheetLayoutView="100" workbookViewId="0">
      <selection activeCell="L22" sqref="L22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4.85546875" customWidth="1"/>
    <col min="5" max="5" width="1.28515625" customWidth="1"/>
    <col min="6" max="6" width="17.42578125" customWidth="1"/>
    <col min="7" max="7" width="1.28515625" customWidth="1"/>
    <col min="8" max="8" width="15.85546875" bestFit="1" customWidth="1"/>
    <col min="9" max="9" width="1.28515625" customWidth="1"/>
    <col min="10" max="10" width="15" bestFit="1" customWidth="1"/>
    <col min="11" max="11" width="1.42578125" customWidth="1"/>
    <col min="12" max="12" width="19.42578125" customWidth="1"/>
    <col min="13" max="13" width="0.28515625" customWidth="1"/>
    <col min="17" max="17" width="20.5703125" customWidth="1"/>
  </cols>
  <sheetData>
    <row r="1" spans="1:17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7" ht="21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7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7" ht="14.45" customHeight="1" x14ac:dyDescent="0.2"/>
    <row r="5" spans="1:17" ht="14.45" customHeight="1" x14ac:dyDescent="0.2">
      <c r="A5" s="1" t="s">
        <v>23</v>
      </c>
      <c r="B5" s="59" t="s">
        <v>24</v>
      </c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7" ht="14.45" customHeight="1" x14ac:dyDescent="0.2">
      <c r="D6" s="2" t="s">
        <v>7</v>
      </c>
      <c r="F6" s="56" t="s">
        <v>8</v>
      </c>
      <c r="G6" s="56"/>
      <c r="H6" s="56"/>
      <c r="J6" s="2" t="s">
        <v>9</v>
      </c>
    </row>
    <row r="7" spans="1:17" ht="14.45" customHeight="1" x14ac:dyDescent="0.2">
      <c r="D7" s="3"/>
      <c r="F7" s="3"/>
      <c r="G7" s="3"/>
      <c r="H7" s="3"/>
      <c r="J7" s="3"/>
    </row>
    <row r="8" spans="1:17" ht="14.45" customHeight="1" x14ac:dyDescent="0.2">
      <c r="A8" s="56" t="s">
        <v>25</v>
      </c>
      <c r="B8" s="56"/>
      <c r="D8" s="2" t="s">
        <v>26</v>
      </c>
      <c r="F8" s="2" t="s">
        <v>27</v>
      </c>
      <c r="H8" s="2" t="s">
        <v>28</v>
      </c>
      <c r="J8" s="2" t="s">
        <v>26</v>
      </c>
      <c r="L8" s="2" t="s">
        <v>18</v>
      </c>
      <c r="Q8" s="12"/>
    </row>
    <row r="9" spans="1:17" ht="21.75" customHeight="1" x14ac:dyDescent="0.2">
      <c r="A9" s="60" t="s">
        <v>68</v>
      </c>
      <c r="B9" s="60"/>
      <c r="C9" s="14"/>
      <c r="D9" s="15">
        <v>1891673712</v>
      </c>
      <c r="E9" s="14"/>
      <c r="F9" s="15">
        <v>734988905875</v>
      </c>
      <c r="G9" s="14"/>
      <c r="H9" s="15">
        <v>721937966572</v>
      </c>
      <c r="I9" s="14"/>
      <c r="J9" s="15">
        <v>14942613015</v>
      </c>
      <c r="K9" s="14"/>
      <c r="L9" s="48">
        <v>0.23985579286368058</v>
      </c>
    </row>
    <row r="10" spans="1:17" ht="21.75" customHeight="1" x14ac:dyDescent="0.2">
      <c r="A10" s="61" t="s">
        <v>69</v>
      </c>
      <c r="B10" s="61"/>
      <c r="C10" s="14"/>
      <c r="D10" s="18">
        <v>2816409</v>
      </c>
      <c r="E10" s="14"/>
      <c r="F10" s="18">
        <v>21327</v>
      </c>
      <c r="G10" s="14"/>
      <c r="H10" s="18">
        <v>0</v>
      </c>
      <c r="I10" s="14"/>
      <c r="J10" s="18">
        <v>2837736</v>
      </c>
      <c r="K10" s="14"/>
      <c r="L10" s="49">
        <v>4.5550762609896147E-5</v>
      </c>
    </row>
    <row r="11" spans="1:17" ht="21.75" customHeight="1" x14ac:dyDescent="0.2">
      <c r="A11" s="62" t="s">
        <v>22</v>
      </c>
      <c r="B11" s="62"/>
      <c r="C11" s="14"/>
      <c r="D11" s="20">
        <v>1894490121</v>
      </c>
      <c r="E11" s="14"/>
      <c r="F11" s="20">
        <v>734988927202</v>
      </c>
      <c r="G11" s="14"/>
      <c r="H11" s="20">
        <v>721937966572</v>
      </c>
      <c r="I11" s="14"/>
      <c r="J11" s="20">
        <v>14945450751</v>
      </c>
      <c r="K11" s="14"/>
      <c r="L11" s="50">
        <f>SUM(L9:L10)</f>
        <v>0.23990134362629048</v>
      </c>
    </row>
    <row r="16" spans="1:17" x14ac:dyDescent="0.2">
      <c r="D16" s="12"/>
      <c r="J16" s="12"/>
    </row>
  </sheetData>
  <mergeCells count="9"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3"/>
  <sheetViews>
    <sheetView rightToLeft="1" view="pageBreakPreview" topLeftCell="A3" zoomScale="93" zoomScaleNormal="100" zoomScaleSheetLayoutView="93" workbookViewId="0">
      <selection activeCell="H17" sqref="H17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20.140625" bestFit="1" customWidth="1"/>
    <col min="14" max="14" width="17" bestFit="1" customWidth="1"/>
  </cols>
  <sheetData>
    <row r="1" spans="1:14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4" ht="21.75" customHeight="1" x14ac:dyDescent="0.2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</row>
    <row r="3" spans="1:14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</row>
    <row r="4" spans="1:14" ht="14.45" customHeight="1" x14ac:dyDescent="0.2"/>
    <row r="5" spans="1:14" ht="29.1" customHeight="1" x14ac:dyDescent="0.2">
      <c r="A5" s="1" t="s">
        <v>30</v>
      </c>
      <c r="B5" s="59" t="s">
        <v>31</v>
      </c>
      <c r="C5" s="59"/>
      <c r="D5" s="59"/>
      <c r="E5" s="59"/>
      <c r="F5" s="59"/>
      <c r="G5" s="59"/>
      <c r="H5" s="59"/>
      <c r="I5" s="59"/>
      <c r="J5" s="59"/>
    </row>
    <row r="6" spans="1:14" ht="14.45" customHeight="1" x14ac:dyDescent="0.2"/>
    <row r="7" spans="1:14" ht="14.45" customHeight="1" x14ac:dyDescent="0.2">
      <c r="A7" s="56" t="s">
        <v>32</v>
      </c>
      <c r="B7" s="56"/>
      <c r="D7" s="2" t="s">
        <v>33</v>
      </c>
      <c r="F7" s="2" t="s">
        <v>26</v>
      </c>
      <c r="H7" s="2" t="s">
        <v>34</v>
      </c>
      <c r="J7" s="2" t="s">
        <v>35</v>
      </c>
    </row>
    <row r="8" spans="1:14" ht="21.75" customHeight="1" x14ac:dyDescent="0.2">
      <c r="A8" s="63" t="s">
        <v>36</v>
      </c>
      <c r="B8" s="63"/>
      <c r="D8" s="13" t="s">
        <v>37</v>
      </c>
      <c r="E8" s="14"/>
      <c r="F8" s="15">
        <f>'درآمد سرمایه گذاری در سهام'!U12</f>
        <v>1161027296162</v>
      </c>
      <c r="G8" s="14"/>
      <c r="H8" s="16">
        <v>99.351341646622785</v>
      </c>
      <c r="I8" s="14"/>
      <c r="J8" s="16">
        <v>4.34</v>
      </c>
      <c r="N8" s="12"/>
    </row>
    <row r="9" spans="1:14" ht="21.75" customHeight="1" x14ac:dyDescent="0.2">
      <c r="A9" s="64" t="s">
        <v>38</v>
      </c>
      <c r="B9" s="64"/>
      <c r="D9" s="17" t="s">
        <v>39</v>
      </c>
      <c r="E9" s="14"/>
      <c r="F9" s="18">
        <f>'درآمد سپرده بانکی'!H10</f>
        <v>7366018617</v>
      </c>
      <c r="G9" s="14"/>
      <c r="H9" s="19">
        <v>0.63032439858402622</v>
      </c>
      <c r="I9" s="14"/>
      <c r="J9" s="19">
        <v>0</v>
      </c>
    </row>
    <row r="10" spans="1:14" ht="21.75" customHeight="1" x14ac:dyDescent="0.2">
      <c r="A10" s="65" t="s">
        <v>40</v>
      </c>
      <c r="B10" s="65"/>
      <c r="D10" s="25" t="s">
        <v>41</v>
      </c>
      <c r="E10" s="14"/>
      <c r="F10" s="23">
        <f>'سایر درآمدها'!F9</f>
        <v>214251983</v>
      </c>
      <c r="G10" s="14"/>
      <c r="H10" s="24">
        <v>1.8333954793194902E-2</v>
      </c>
      <c r="I10" s="14"/>
      <c r="J10" s="24">
        <v>0</v>
      </c>
    </row>
    <row r="11" spans="1:14" ht="21.75" customHeight="1" x14ac:dyDescent="0.2">
      <c r="A11" s="62" t="s">
        <v>22</v>
      </c>
      <c r="B11" s="62"/>
      <c r="D11" s="20"/>
      <c r="E11" s="14"/>
      <c r="F11" s="20">
        <f>SUM(F8:F10)</f>
        <v>1168607566762</v>
      </c>
      <c r="G11" s="14"/>
      <c r="H11" s="21">
        <f>SUM(H8:H10)</f>
        <v>100</v>
      </c>
      <c r="I11" s="14"/>
      <c r="J11" s="21">
        <v>4.34</v>
      </c>
    </row>
    <row r="12" spans="1:14" x14ac:dyDescent="0.2">
      <c r="F12" s="47"/>
    </row>
    <row r="13" spans="1:14" x14ac:dyDescent="0.2">
      <c r="F13" s="47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20"/>
  <sheetViews>
    <sheetView rightToLeft="1" view="pageBreakPreview" zoomScale="90" zoomScaleNormal="100" zoomScaleSheetLayoutView="90" workbookViewId="0">
      <selection activeCell="U17" sqref="U17:U2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6.140625" customWidth="1"/>
    <col min="7" max="7" width="1.28515625" customWidth="1"/>
    <col min="8" max="8" width="15.42578125" customWidth="1"/>
    <col min="9" max="9" width="1.28515625" customWidth="1"/>
    <col min="10" max="10" width="17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6.5703125" bestFit="1" customWidth="1"/>
    <col min="18" max="18" width="1.28515625" customWidth="1"/>
    <col min="19" max="19" width="18.7109375" customWidth="1"/>
    <col min="20" max="20" width="1.28515625" customWidth="1"/>
    <col min="21" max="21" width="18.2851562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pans="1:23" ht="21.75" customHeight="1" x14ac:dyDescent="0.2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pans="1:23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</row>
    <row r="4" spans="1:23" ht="14.45" customHeight="1" x14ac:dyDescent="0.2"/>
    <row r="5" spans="1:23" ht="14.45" customHeight="1" x14ac:dyDescent="0.2">
      <c r="A5" s="1" t="s">
        <v>42</v>
      </c>
      <c r="B5" s="59" t="s">
        <v>43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3" ht="14.45" customHeight="1" x14ac:dyDescent="0.2">
      <c r="D6" s="56" t="s">
        <v>44</v>
      </c>
      <c r="E6" s="56"/>
      <c r="F6" s="56"/>
      <c r="G6" s="56"/>
      <c r="H6" s="56"/>
      <c r="I6" s="56"/>
      <c r="J6" s="56"/>
      <c r="K6" s="56"/>
      <c r="L6" s="56"/>
      <c r="N6" s="56" t="s">
        <v>45</v>
      </c>
      <c r="O6" s="56"/>
      <c r="P6" s="56"/>
      <c r="Q6" s="56"/>
      <c r="R6" s="56"/>
      <c r="S6" s="56"/>
      <c r="T6" s="56"/>
      <c r="U6" s="56"/>
      <c r="V6" s="56"/>
      <c r="W6" s="56"/>
    </row>
    <row r="7" spans="1:23" ht="14.45" customHeight="1" x14ac:dyDescent="0.2">
      <c r="D7" s="3"/>
      <c r="E7" s="3"/>
      <c r="F7" s="3"/>
      <c r="G7" s="3"/>
      <c r="H7" s="3"/>
      <c r="I7" s="3"/>
      <c r="J7" s="58" t="s">
        <v>22</v>
      </c>
      <c r="K7" s="58"/>
      <c r="L7" s="58"/>
      <c r="N7" s="3"/>
      <c r="O7" s="3"/>
      <c r="P7" s="3"/>
      <c r="Q7" s="3"/>
      <c r="R7" s="3"/>
      <c r="S7" s="3"/>
      <c r="T7" s="3"/>
      <c r="U7" s="58" t="s">
        <v>22</v>
      </c>
      <c r="V7" s="58"/>
      <c r="W7" s="58"/>
    </row>
    <row r="8" spans="1:23" ht="14.45" customHeight="1" x14ac:dyDescent="0.2">
      <c r="A8" s="56" t="s">
        <v>46</v>
      </c>
      <c r="B8" s="56"/>
      <c r="D8" s="2" t="s">
        <v>47</v>
      </c>
      <c r="F8" s="2" t="s">
        <v>48</v>
      </c>
      <c r="G8" s="14"/>
      <c r="H8" s="2" t="s">
        <v>49</v>
      </c>
      <c r="I8" s="14"/>
      <c r="J8" s="4" t="s">
        <v>26</v>
      </c>
      <c r="K8" s="22"/>
      <c r="L8" s="4" t="s">
        <v>34</v>
      </c>
      <c r="M8" s="14"/>
      <c r="N8" s="2" t="s">
        <v>47</v>
      </c>
      <c r="O8" s="14"/>
      <c r="P8" s="56" t="s">
        <v>48</v>
      </c>
      <c r="Q8" s="56"/>
      <c r="R8" s="14"/>
      <c r="S8" s="2" t="s">
        <v>49</v>
      </c>
      <c r="T8" s="14"/>
      <c r="U8" s="4" t="s">
        <v>26</v>
      </c>
      <c r="V8" s="22"/>
      <c r="W8" s="4" t="s">
        <v>34</v>
      </c>
    </row>
    <row r="9" spans="1:23" s="26" customFormat="1" ht="21.75" customHeight="1" x14ac:dyDescent="0.2">
      <c r="A9" s="68" t="s">
        <v>19</v>
      </c>
      <c r="B9" s="68"/>
      <c r="D9" s="27">
        <v>0</v>
      </c>
      <c r="F9" s="32">
        <v>0</v>
      </c>
      <c r="G9" s="31"/>
      <c r="H9" s="32">
        <v>-515806900</v>
      </c>
      <c r="I9" s="31"/>
      <c r="J9" s="32">
        <v>-515806900</v>
      </c>
      <c r="K9" s="31"/>
      <c r="L9" s="32">
        <v>-0.19</v>
      </c>
      <c r="M9" s="31"/>
      <c r="N9" s="32">
        <v>0</v>
      </c>
      <c r="O9" s="31"/>
      <c r="P9" s="57">
        <v>0</v>
      </c>
      <c r="Q9" s="57"/>
      <c r="R9" s="31"/>
      <c r="S9" s="32">
        <v>-515806748</v>
      </c>
      <c r="T9" s="31"/>
      <c r="U9" s="32">
        <f>SUM(N9:S9)</f>
        <v>-515806748</v>
      </c>
      <c r="V9" s="31"/>
      <c r="W9" s="32">
        <v>-0.04</v>
      </c>
    </row>
    <row r="10" spans="1:23" s="26" customFormat="1" ht="21.75" customHeight="1" x14ac:dyDescent="0.2">
      <c r="A10" s="66" t="s">
        <v>50</v>
      </c>
      <c r="B10" s="66"/>
      <c r="D10" s="28">
        <v>0</v>
      </c>
      <c r="F10" s="33">
        <v>253492816335</v>
      </c>
      <c r="G10" s="31"/>
      <c r="H10" s="33">
        <v>16650873058</v>
      </c>
      <c r="I10" s="31"/>
      <c r="J10" s="33">
        <v>270143689393</v>
      </c>
      <c r="K10" s="31"/>
      <c r="L10" s="33">
        <v>99.48</v>
      </c>
      <c r="M10" s="31"/>
      <c r="N10" s="33">
        <v>0</v>
      </c>
      <c r="O10" s="31"/>
      <c r="P10" s="54">
        <v>848640746546</v>
      </c>
      <c r="Q10" s="54"/>
      <c r="R10" s="31"/>
      <c r="S10" s="33">
        <v>318916569440</v>
      </c>
      <c r="T10" s="31"/>
      <c r="U10" s="36">
        <f t="shared" ref="U10:U11" si="0">SUM(N10:S10)</f>
        <v>1167557315986</v>
      </c>
      <c r="V10" s="31"/>
      <c r="W10" s="33">
        <v>99.62</v>
      </c>
    </row>
    <row r="11" spans="1:23" s="26" customFormat="1" ht="21.75" customHeight="1" x14ac:dyDescent="0.2">
      <c r="A11" s="67" t="s">
        <v>21</v>
      </c>
      <c r="B11" s="67"/>
      <c r="D11" s="29">
        <v>0</v>
      </c>
      <c r="F11" s="35">
        <v>644433450</v>
      </c>
      <c r="G11" s="31"/>
      <c r="H11" s="35">
        <v>0</v>
      </c>
      <c r="I11" s="31"/>
      <c r="J11" s="35">
        <v>644433450</v>
      </c>
      <c r="K11" s="31"/>
      <c r="L11" s="35">
        <v>0.24</v>
      </c>
      <c r="M11" s="31"/>
      <c r="N11" s="35">
        <v>0</v>
      </c>
      <c r="O11" s="31"/>
      <c r="P11" s="54">
        <v>-6014213076</v>
      </c>
      <c r="Q11" s="53"/>
      <c r="R11" s="31"/>
      <c r="S11" s="35">
        <v>0</v>
      </c>
      <c r="T11" s="31"/>
      <c r="U11" s="36">
        <f t="shared" si="0"/>
        <v>-6014213076</v>
      </c>
      <c r="V11" s="31"/>
      <c r="W11" s="35">
        <v>-0.51</v>
      </c>
    </row>
    <row r="12" spans="1:23" s="26" customFormat="1" ht="21.75" customHeight="1" x14ac:dyDescent="0.2">
      <c r="A12" s="55" t="s">
        <v>22</v>
      </c>
      <c r="B12" s="55"/>
      <c r="D12" s="30">
        <v>0</v>
      </c>
      <c r="F12" s="37">
        <v>254137249785</v>
      </c>
      <c r="G12" s="31"/>
      <c r="H12" s="37">
        <v>16135066158</v>
      </c>
      <c r="I12" s="31"/>
      <c r="J12" s="37">
        <v>270272315943</v>
      </c>
      <c r="K12" s="31"/>
      <c r="L12" s="37">
        <v>99.53</v>
      </c>
      <c r="M12" s="31"/>
      <c r="N12" s="37">
        <v>0</v>
      </c>
      <c r="O12" s="31"/>
      <c r="P12" s="31"/>
      <c r="Q12" s="37">
        <v>842626533470</v>
      </c>
      <c r="R12" s="31"/>
      <c r="S12" s="37">
        <v>318400762692</v>
      </c>
      <c r="T12" s="31"/>
      <c r="U12" s="37">
        <f>SUM(U9:U11)</f>
        <v>1161027296162</v>
      </c>
      <c r="V12" s="31"/>
      <c r="W12" s="37">
        <v>99.07</v>
      </c>
    </row>
    <row r="16" spans="1:23" x14ac:dyDescent="0.2">
      <c r="Q16" s="12"/>
    </row>
    <row r="18" spans="21:21" x14ac:dyDescent="0.2">
      <c r="U18" s="12"/>
    </row>
    <row r="19" spans="21:21" x14ac:dyDescent="0.2">
      <c r="U19" s="12"/>
    </row>
    <row r="20" spans="21:21" x14ac:dyDescent="0.2">
      <c r="U20" s="12"/>
    </row>
  </sheetData>
  <mergeCells count="1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</mergeCells>
  <pageMargins left="0.39" right="0.39" top="0.39" bottom="0.39" header="0" footer="0"/>
  <pageSetup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0"/>
  <sheetViews>
    <sheetView rightToLeft="1" view="pageBreakPreview" zoomScaleNormal="100" zoomScaleSheetLayoutView="100" workbookViewId="0">
      <selection activeCell="S7" sqref="S7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21.75" customHeight="1" x14ac:dyDescent="0.2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14.45" customHeight="1" x14ac:dyDescent="0.2"/>
    <row r="5" spans="1:10" ht="14.45" customHeight="1" x14ac:dyDescent="0.2">
      <c r="A5" s="1" t="s">
        <v>51</v>
      </c>
      <c r="B5" s="59" t="s">
        <v>52</v>
      </c>
      <c r="C5" s="59"/>
      <c r="D5" s="59"/>
      <c r="E5" s="59"/>
      <c r="F5" s="59"/>
      <c r="G5" s="59"/>
      <c r="H5" s="59"/>
      <c r="I5" s="59"/>
      <c r="J5" s="59"/>
    </row>
    <row r="6" spans="1:10" ht="14.45" customHeight="1" x14ac:dyDescent="0.2">
      <c r="D6" s="56" t="s">
        <v>44</v>
      </c>
      <c r="E6" s="56"/>
      <c r="F6" s="56"/>
      <c r="H6" s="56" t="s">
        <v>45</v>
      </c>
      <c r="I6" s="56"/>
      <c r="J6" s="56"/>
    </row>
    <row r="7" spans="1:10" ht="36.4" customHeight="1" x14ac:dyDescent="0.2">
      <c r="A7" s="56" t="s">
        <v>53</v>
      </c>
      <c r="B7" s="56"/>
      <c r="D7" s="11" t="s">
        <v>54</v>
      </c>
      <c r="E7" s="3"/>
      <c r="F7" s="11" t="s">
        <v>55</v>
      </c>
      <c r="H7" s="11" t="s">
        <v>54</v>
      </c>
      <c r="I7" s="3"/>
      <c r="J7" s="11" t="s">
        <v>55</v>
      </c>
    </row>
    <row r="8" spans="1:10" ht="21.75" customHeight="1" x14ac:dyDescent="0.2">
      <c r="A8" s="60" t="s">
        <v>68</v>
      </c>
      <c r="B8" s="60"/>
      <c r="C8" s="14"/>
      <c r="D8" s="15">
        <v>7666862</v>
      </c>
      <c r="E8" s="14"/>
      <c r="F8" s="16"/>
      <c r="G8" s="14"/>
      <c r="H8" s="15">
        <v>7365980881</v>
      </c>
      <c r="I8" s="14"/>
      <c r="J8" s="16"/>
    </row>
    <row r="9" spans="1:10" ht="21.75" customHeight="1" x14ac:dyDescent="0.2">
      <c r="A9" s="69" t="s">
        <v>70</v>
      </c>
      <c r="B9" s="69"/>
      <c r="C9" s="14"/>
      <c r="D9" s="23">
        <v>21327</v>
      </c>
      <c r="E9" s="14"/>
      <c r="F9" s="24"/>
      <c r="G9" s="14"/>
      <c r="H9" s="23">
        <v>37736</v>
      </c>
      <c r="I9" s="14"/>
      <c r="J9" s="24"/>
    </row>
    <row r="10" spans="1:10" ht="21.75" customHeight="1" x14ac:dyDescent="0.2">
      <c r="A10" s="62" t="s">
        <v>22</v>
      </c>
      <c r="B10" s="62"/>
      <c r="C10" s="14"/>
      <c r="D10" s="20">
        <v>7688189</v>
      </c>
      <c r="E10" s="14"/>
      <c r="F10" s="20"/>
      <c r="G10" s="14"/>
      <c r="H10" s="20">
        <v>7366018617</v>
      </c>
      <c r="I10" s="14"/>
      <c r="J10" s="20"/>
    </row>
  </sheetData>
  <mergeCells count="10"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9"/>
  <sheetViews>
    <sheetView rightToLeft="1" view="pageBreakPreview" zoomScale="90" zoomScaleNormal="100" zoomScaleSheetLayoutView="90" workbookViewId="0">
      <selection activeCell="I18" sqref="I18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1" t="s">
        <v>0</v>
      </c>
      <c r="B1" s="51"/>
      <c r="C1" s="51"/>
      <c r="D1" s="51"/>
      <c r="E1" s="51"/>
      <c r="F1" s="51"/>
    </row>
    <row r="2" spans="1:6" ht="21.75" customHeight="1" x14ac:dyDescent="0.2">
      <c r="A2" s="51" t="s">
        <v>29</v>
      </c>
      <c r="B2" s="51"/>
      <c r="C2" s="51"/>
      <c r="D2" s="51"/>
      <c r="E2" s="51"/>
      <c r="F2" s="51"/>
    </row>
    <row r="3" spans="1:6" ht="21.75" customHeight="1" x14ac:dyDescent="0.2">
      <c r="A3" s="51" t="s">
        <v>2</v>
      </c>
      <c r="B3" s="51"/>
      <c r="C3" s="51"/>
      <c r="D3" s="51"/>
      <c r="E3" s="51"/>
      <c r="F3" s="51"/>
    </row>
    <row r="4" spans="1:6" ht="14.45" customHeight="1" x14ac:dyDescent="0.2"/>
    <row r="5" spans="1:6" ht="29.1" customHeight="1" x14ac:dyDescent="0.2">
      <c r="A5" s="1" t="s">
        <v>56</v>
      </c>
      <c r="B5" s="59" t="s">
        <v>40</v>
      </c>
      <c r="C5" s="59"/>
      <c r="D5" s="59"/>
      <c r="E5" s="59"/>
      <c r="F5" s="59"/>
    </row>
    <row r="6" spans="1:6" ht="14.45" customHeight="1" x14ac:dyDescent="0.2">
      <c r="D6" s="2" t="s">
        <v>44</v>
      </c>
      <c r="F6" s="2" t="s">
        <v>9</v>
      </c>
    </row>
    <row r="7" spans="1:6" ht="14.45" customHeight="1" x14ac:dyDescent="0.2">
      <c r="A7" s="56" t="s">
        <v>40</v>
      </c>
      <c r="B7" s="56"/>
      <c r="D7" s="4" t="s">
        <v>26</v>
      </c>
      <c r="F7" s="4" t="s">
        <v>26</v>
      </c>
    </row>
    <row r="8" spans="1:6" ht="21.75" customHeight="1" x14ac:dyDescent="0.2">
      <c r="A8" s="65" t="s">
        <v>57</v>
      </c>
      <c r="B8" s="65"/>
      <c r="D8" s="8">
        <v>163453580</v>
      </c>
      <c r="F8" s="8">
        <v>214251983</v>
      </c>
    </row>
    <row r="9" spans="1:6" ht="21.75" customHeight="1" x14ac:dyDescent="0.2">
      <c r="A9" s="62" t="s">
        <v>22</v>
      </c>
      <c r="B9" s="62"/>
      <c r="D9" s="10">
        <v>163453580</v>
      </c>
      <c r="F9" s="10">
        <v>214251983</v>
      </c>
    </row>
  </sheetData>
  <mergeCells count="7">
    <mergeCell ref="A8:B8"/>
    <mergeCell ref="A9:B9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0"/>
  <sheetViews>
    <sheetView rightToLeft="1" view="pageBreakPreview" zoomScale="90" zoomScaleNormal="100" zoomScaleSheetLayoutView="90" workbookViewId="0">
      <selection activeCell="Q18" sqref="Q18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21.75" customHeight="1" x14ac:dyDescent="0.2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14.45" customHeight="1" x14ac:dyDescent="0.2"/>
    <row r="5" spans="1:13" ht="14.45" customHeight="1" x14ac:dyDescent="0.2">
      <c r="A5" s="59" t="s">
        <v>61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ht="14.45" customHeight="1" x14ac:dyDescent="0.2">
      <c r="A6" s="56" t="s">
        <v>32</v>
      </c>
      <c r="C6" s="56" t="s">
        <v>44</v>
      </c>
      <c r="D6" s="56"/>
      <c r="E6" s="56"/>
      <c r="F6" s="56"/>
      <c r="G6" s="56"/>
      <c r="I6" s="56" t="s">
        <v>45</v>
      </c>
      <c r="J6" s="56"/>
      <c r="K6" s="56"/>
      <c r="L6" s="56"/>
      <c r="M6" s="56"/>
    </row>
    <row r="7" spans="1:13" ht="29.1" customHeight="1" x14ac:dyDescent="0.2">
      <c r="A7" s="56"/>
      <c r="C7" s="11" t="s">
        <v>59</v>
      </c>
      <c r="D7" s="3"/>
      <c r="E7" s="11" t="s">
        <v>58</v>
      </c>
      <c r="F7" s="3"/>
      <c r="G7" s="11" t="s">
        <v>60</v>
      </c>
      <c r="I7" s="11" t="s">
        <v>59</v>
      </c>
      <c r="J7" s="3"/>
      <c r="K7" s="11" t="s">
        <v>58</v>
      </c>
      <c r="L7" s="3"/>
      <c r="M7" s="11" t="s">
        <v>60</v>
      </c>
    </row>
    <row r="8" spans="1:13" ht="21.75" customHeight="1" x14ac:dyDescent="0.2">
      <c r="A8" s="5" t="s">
        <v>68</v>
      </c>
      <c r="C8" s="6">
        <v>7666862</v>
      </c>
      <c r="E8" s="6">
        <v>0</v>
      </c>
      <c r="G8" s="6">
        <v>7666862</v>
      </c>
      <c r="I8" s="6">
        <v>7365980881</v>
      </c>
      <c r="K8" s="6">
        <v>0</v>
      </c>
      <c r="M8" s="6">
        <v>7365980881</v>
      </c>
    </row>
    <row r="9" spans="1:13" ht="21.75" customHeight="1" x14ac:dyDescent="0.2">
      <c r="A9" s="7" t="s">
        <v>69</v>
      </c>
      <c r="C9" s="8">
        <v>21327</v>
      </c>
      <c r="E9" s="8">
        <v>0</v>
      </c>
      <c r="G9" s="8">
        <v>21327</v>
      </c>
      <c r="I9" s="8">
        <v>37736</v>
      </c>
      <c r="K9" s="8">
        <v>0</v>
      </c>
      <c r="M9" s="8">
        <v>37736</v>
      </c>
    </row>
    <row r="10" spans="1:13" ht="21.75" customHeight="1" x14ac:dyDescent="0.2">
      <c r="A10" s="9" t="s">
        <v>22</v>
      </c>
      <c r="C10" s="10">
        <v>7688189</v>
      </c>
      <c r="E10" s="10">
        <v>0</v>
      </c>
      <c r="G10" s="10">
        <v>7688189</v>
      </c>
      <c r="I10" s="10">
        <v>7366018617</v>
      </c>
      <c r="K10" s="10">
        <v>0</v>
      </c>
      <c r="M10" s="10">
        <v>7366018617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0"/>
  <sheetViews>
    <sheetView rightToLeft="1" view="pageBreakPreview" zoomScale="90" zoomScaleNormal="100" zoomScaleSheetLayoutView="90" workbookViewId="0">
      <selection activeCell="W13" sqref="W13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7.28515625" customWidth="1"/>
    <col min="6" max="6" width="1.28515625" customWidth="1"/>
    <col min="7" max="7" width="16.140625" bestFit="1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8.42578125" customWidth="1"/>
    <col min="14" max="14" width="1.28515625" customWidth="1"/>
    <col min="15" max="15" width="17.8554687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8" ht="21.75" customHeight="1" x14ac:dyDescent="0.2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ht="14.45" customHeight="1" x14ac:dyDescent="0.2"/>
    <row r="5" spans="1:18" ht="14.45" customHeight="1" x14ac:dyDescent="0.2">
      <c r="A5" s="59" t="s">
        <v>62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14.45" customHeight="1" x14ac:dyDescent="0.2">
      <c r="A6" s="56" t="s">
        <v>32</v>
      </c>
      <c r="C6" s="56" t="s">
        <v>44</v>
      </c>
      <c r="D6" s="56"/>
      <c r="E6" s="56"/>
      <c r="F6" s="56"/>
      <c r="G6" s="56"/>
      <c r="H6" s="56"/>
      <c r="I6" s="56"/>
      <c r="K6" s="56" t="s">
        <v>45</v>
      </c>
      <c r="L6" s="56"/>
      <c r="M6" s="56"/>
      <c r="N6" s="56"/>
      <c r="O6" s="56"/>
      <c r="P6" s="56"/>
      <c r="Q6" s="56"/>
      <c r="R6" s="56"/>
    </row>
    <row r="7" spans="1:18" ht="29.1" customHeight="1" x14ac:dyDescent="0.2">
      <c r="A7" s="56"/>
      <c r="C7" s="11" t="s">
        <v>13</v>
      </c>
      <c r="D7" s="3"/>
      <c r="E7" s="11" t="s">
        <v>63</v>
      </c>
      <c r="F7" s="3"/>
      <c r="G7" s="11" t="s">
        <v>64</v>
      </c>
      <c r="H7" s="3"/>
      <c r="I7" s="11" t="s">
        <v>65</v>
      </c>
      <c r="K7" s="11" t="s">
        <v>13</v>
      </c>
      <c r="L7" s="3"/>
      <c r="M7" s="11" t="s">
        <v>63</v>
      </c>
      <c r="N7" s="3"/>
      <c r="O7" s="11" t="s">
        <v>64</v>
      </c>
      <c r="P7" s="3"/>
      <c r="Q7" s="73" t="s">
        <v>65</v>
      </c>
      <c r="R7" s="73"/>
    </row>
    <row r="8" spans="1:18" ht="21.75" customHeight="1" x14ac:dyDescent="0.2">
      <c r="A8" s="5" t="s">
        <v>19</v>
      </c>
      <c r="C8" s="6">
        <v>14000</v>
      </c>
      <c r="E8" s="6">
        <v>10305102500</v>
      </c>
      <c r="G8" s="6">
        <v>10820909400</v>
      </c>
      <c r="I8" s="6">
        <v>-515806900</v>
      </c>
      <c r="K8" s="6">
        <v>15400</v>
      </c>
      <c r="M8" s="6">
        <v>21126011900</v>
      </c>
      <c r="O8" s="6">
        <v>21641818648</v>
      </c>
      <c r="Q8" s="70">
        <v>-515806748</v>
      </c>
      <c r="R8" s="70"/>
    </row>
    <row r="9" spans="1:18" ht="21.75" customHeight="1" x14ac:dyDescent="0.2">
      <c r="A9" s="7" t="s">
        <v>50</v>
      </c>
      <c r="C9" s="8">
        <v>14925</v>
      </c>
      <c r="E9" s="8">
        <v>127614977062</v>
      </c>
      <c r="G9" s="8">
        <v>110964104004</v>
      </c>
      <c r="I9" s="8">
        <v>16650873058</v>
      </c>
      <c r="K9" s="8">
        <v>146615</v>
      </c>
      <c r="M9" s="8">
        <v>1398164766904</v>
      </c>
      <c r="O9" s="8">
        <v>1079248197464</v>
      </c>
      <c r="Q9" s="71">
        <v>318916569440</v>
      </c>
      <c r="R9" s="71"/>
    </row>
    <row r="10" spans="1:18" ht="21.75" customHeight="1" x14ac:dyDescent="0.2">
      <c r="A10" s="9" t="s">
        <v>22</v>
      </c>
      <c r="C10" s="10">
        <v>28925</v>
      </c>
      <c r="E10" s="10">
        <v>137920079562</v>
      </c>
      <c r="G10" s="10">
        <v>121785013404</v>
      </c>
      <c r="I10" s="10">
        <v>16135066158</v>
      </c>
      <c r="K10" s="10">
        <v>162015</v>
      </c>
      <c r="M10" s="10">
        <v>1419290778804</v>
      </c>
      <c r="O10" s="10">
        <v>1100890016112</v>
      </c>
      <c r="Q10" s="72">
        <v>318400762692</v>
      </c>
      <c r="R10" s="72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Mahdi Nikpay</cp:lastModifiedBy>
  <dcterms:created xsi:type="dcterms:W3CDTF">2025-05-26T08:14:41Z</dcterms:created>
  <dcterms:modified xsi:type="dcterms:W3CDTF">2025-05-31T08:21:09Z</dcterms:modified>
</cp:coreProperties>
</file>